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5_市町村→県（回答）\17 常滑市【完】\"/>
    </mc:Choice>
  </mc:AlternateContent>
  <xr:revisionPtr revIDLastSave="0" documentId="13_ncr:1_{16DB1CB6-9F11-4233-99B7-C33213F0555C}" xr6:coauthVersionLast="47" xr6:coauthVersionMax="47" xr10:uidLastSave="{00000000-0000-0000-0000-000000000000}"/>
  <bookViews>
    <workbookView xWindow="-120" yWindow="-120" windowWidth="38640" windowHeight="211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U37" i="10"/>
  <c r="C37" i="10"/>
  <c r="CO36" i="10"/>
  <c r="BE36" i="10"/>
  <c r="C36" i="10"/>
  <c r="CO35" i="10"/>
  <c r="BE35" i="10"/>
  <c r="C35" i="10"/>
  <c r="CO34" i="10"/>
  <c r="BW34" i="10"/>
  <c r="BW35" i="10" s="1"/>
  <c r="BW36" i="10" s="1"/>
  <c r="BW37" i="10" s="1"/>
  <c r="BW38" i="10" s="1"/>
  <c r="BW39" i="10" s="1"/>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alcChain>
</file>

<file path=xl/sharedStrings.xml><?xml version="1.0" encoding="utf-8"?>
<sst xmlns="http://schemas.openxmlformats.org/spreadsheetml/2006/main" count="1058" uniqueCount="563">
  <si>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</si>
  <si>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</si>
  <si>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</si>
  <si>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</si>
  <si>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</si>
  <si>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</si>
  <si>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</si>
  <si>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</si>
  <si>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</si>
  <si>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</si>
  <si>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</si>
  <si>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</si>
  <si>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</si>
  <si>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</si>
  <si>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</si>
  <si>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</si>
  <si>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</si>
  <si>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</si>
  <si>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</si>
  <si>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</si>
  <si>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</si>
  <si>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</si>
  <si>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</si>
  <si>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</si>
  <si>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</si>
  <si>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</si>
  <si>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</si>
  <si>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</si>
  <si>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</si>
  <si>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</si>
  <si>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</si>
  <si>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</si>
  <si>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</si>
  <si>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</si>
  <si>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</si>
  <si>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</si>
  <si>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</si>
  <si>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</si>
  <si>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</si>
  <si>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</si>
  <si>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</si>
  <si>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</si>
  <si>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</si>
  <si>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</si>
  <si>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</si>
  <si>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</si>
  <si>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</si>
  <si>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</si>
  <si>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</si>
  <si>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</si>
  <si>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</si>
  <si>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</si>
  <si>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</si>
  <si>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</si>
  <si>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</si>
  <si>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</si>
  <si>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</si>
  <si>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</si>
  <si>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</si>
  <si>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</si>
  <si>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</si>
  <si>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</si>
  <si>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</si>
  <si>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</si>
  <si>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</si>
  <si>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</si>
  <si>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</si>
  <si>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</si>
  <si>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</si>
  <si>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</si>
  <si>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</si>
  <si>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</si>
  <si>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</si>
  <si>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</si>
  <si>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</si>
  <si>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</si>
  <si>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</si>
  <si>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</si>
  <si>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</si>
  <si>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</si>
  <si>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</si>
  <si>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</si>
  <si>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</si>
  <si>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</si>
  <si>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</si>
  <si>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</si>
  <si>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</si>
  <si>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</si>
  <si>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</si>
  <si>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</si>
  <si>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</si>
  <si>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</si>
  <si>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</si>
  <si>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</si>
  <si>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常滑市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</si>
  <si>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</si>
  <si>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</si>
  <si>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</si>
  <si>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</si>
  <si>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</si>
  <si>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</si>
  <si>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</si>
  <si>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</si>
  <si>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</si>
  <si>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</si>
  <si>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</si>
  <si>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</si>
  <si>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</si>
  <si>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</si>
  <si>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</si>
  <si>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</si>
  <si>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</si>
  <si>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</si>
  <si>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</si>
  <si>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</si>
  <si>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</si>
  <si>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</si>
  <si>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</si>
  <si>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</si>
  <si>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</si>
  <si>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</si>
  <si>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</si>
  <si>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</si>
  <si>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</si>
  <si>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</si>
  <si>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</si>
  <si>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</si>
  <si>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</si>
  <si>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</si>
  <si>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</si>
  <si>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</si>
  <si>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</si>
  <si>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</si>
  <si>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</si>
  <si>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</si>
  <si>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</si>
  <si>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</si>
  <si>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</si>
  <si>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</si>
  <si>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</si>
  <si>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</si>
  <si>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</si>
  <si>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</si>
  <si>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</si>
  <si>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</si>
  <si>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</si>
  <si>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</si>
  <si>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</si>
  <si>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</si>
  <si>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</si>
  <si>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</si>
  <si>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</si>
  <si>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</si>
  <si>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</si>
  <si>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</si>
  <si>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</si>
  <si>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</si>
  <si>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</si>
  <si>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</si>
  <si>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</si>
  <si>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</si>
  <si>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</si>
  <si>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</si>
  <si>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</si>
  <si>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</si>
  <si>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</si>
  <si>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</si>
  <si>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</si>
  <si>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</si>
  <si>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</si>
  <si>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</si>
  <si>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</si>
  <si>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</si>
  <si>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</si>
  <si>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</si>
  <si>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</si>
  <si>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</si>
  <si>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</si>
  <si>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</si>
  <si>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</si>
  <si>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</si>
  <si>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</si>
  <si>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</si>
  <si>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</si>
  <si>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</si>
  <si>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</si>
  <si>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</si>
  <si>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</si>
  <si>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</si>
  <si>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</si>
  <si>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</si>
  <si>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</si>
  <si>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</si>
  <si>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</si>
  <si>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</si>
  <si>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</si>
  <si>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</si>
  <si>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</si>
  <si>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</si>
  <si>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</si>
  <si>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</si>
  <si>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</si>
  <si>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</si>
  <si>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</si>
  <si>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愛知県常滑市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</si>
  <si>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</si>
  <si>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</si>
  <si>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</si>
  <si>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</si>
  <si>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</si>
  <si>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</si>
  <si>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</si>
  <si>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</si>
  <si>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</si>
  <si>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</si>
  <si>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</si>
  <si>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</si>
  <si>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</si>
  <si>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</si>
  <si>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</si>
  <si>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</si>
  <si>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</si>
  <si>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</si>
  <si>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</si>
  <si>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</si>
  <si>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</si>
  <si>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</si>
  <si>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</si>
  <si>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</si>
  <si>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</si>
  <si>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</si>
  <si>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</si>
  <si>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</si>
  <si>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</si>
  <si>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</si>
  <si>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</si>
  <si>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</si>
  <si>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</si>
  <si>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</si>
  <si>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</si>
  <si>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</si>
  <si>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</si>
  <si>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</si>
  <si>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</si>
  <si>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</si>
  <si>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</si>
  <si>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</si>
  <si>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</si>
  <si>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</si>
  <si>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</si>
  <si>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</si>
  <si>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</si>
  <si>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</si>
  <si>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</si>
  <si>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</si>
  <si>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</si>
  <si>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</si>
  <si>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</si>
  <si>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</si>
  <si>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</si>
  <si>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</si>
  <si>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</si>
  <si>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</si>
  <si>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</si>
  <si>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</si>
  <si>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</si>
  <si>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</si>
  <si>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</si>
  <si>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</si>
  <si>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</si>
  <si>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</si>
  <si>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</si>
  <si>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</si>
  <si>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</si>
  <si>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</si>
  <si>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</si>
  <si>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</si>
  <si>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</si>
  <si>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</si>
  <si>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</si>
  <si>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</si>
  <si>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</si>
  <si>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</si>
  <si>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</si>
  <si>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</si>
  <si>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</si>
  <si>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</si>
  <si>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</si>
  <si>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</si>
  <si>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</si>
  <si>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</si>
  <si>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</si>
  <si>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</si>
  <si>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</si>
  <si>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</si>
  <si>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</si>
  <si>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</si>
  <si>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</si>
  <si>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</si>
  <si>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</si>
  <si>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</si>
  <si>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</si>
  <si>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</si>
  <si>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</si>
  <si>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</si>
  <si>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</si>
  <si>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</si>
  <si>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</si>
  <si>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</si>
  <si>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</si>
  <si>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</si>
  <si>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</si>
  <si>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</si>
  <si>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</si>
  <si>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</si>
  <si>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</si>
  <si>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</si>
  <si>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</si>
  <si>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</si>
  <si>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</si>
  <si>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</si>
  <si>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</si>
  <si>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</si>
  <si>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</si>
  <si>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</si>
  <si>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</si>
  <si>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</si>
  <si>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</si>
  <si>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</si>
  <si>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</si>
  <si>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</si>
  <si>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</si>
  <si>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</si>
  <si>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</si>
  <si>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</si>
  <si>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</si>
  <si>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</si>
  <si>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</si>
  <si>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</si>
  <si>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</si>
  <si>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</si>
  <si>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</si>
  <si>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</si>
  <si>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</si>
  <si>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</si>
  <si>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</si>
  <si>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</si>
  <si>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</si>
  <si>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</si>
  <si>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</si>
  <si>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</si>
  <si>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</si>
  <si>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</si>
  <si>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</si>
  <si>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</si>
  <si>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愛知県常滑市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</si>
  <si>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</si>
  <si>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</si>
  <si>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</si>
  <si>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</si>
  <si>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</si>
  <si>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</si>
  <si>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</si>
  <si>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</si>
  <si>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</si>
  <si>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</si>
  <si>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</si>
  <si>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</si>
  <si>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</si>
  <si>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</si>
  <si>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</si>
  <si>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</si>
  <si>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</si>
  <si>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</si>
  <si>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</si>
  <si>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</si>
  <si>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常滑駅周辺土地区画整理事業特別会計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</si>
  <si>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</si>
  <si>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</si>
  <si>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</si>
  <si>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</si>
  <si>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</si>
  <si>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</si>
  <si>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</si>
  <si>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</si>
  <si>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</si>
  <si>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</si>
  <si>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</si>
  <si>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</si>
  <si>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</si>
  <si>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</si>
  <si>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</si>
  <si>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</si>
  <si>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下水道事業会計</t>
    <phoneticPr fontId="5"/>
  </si>
  <si>
    <t>法適用企業</t>
    <phoneticPr fontId="5"/>
  </si>
  <si>
    <t>水道事業会計</t>
    <phoneticPr fontId="5"/>
  </si>
  <si>
    <t>モーターボート競走事業会計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</si>
  <si>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</si>
  <si>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</si>
  <si>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</si>
  <si>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</si>
  <si>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</si>
  <si>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</si>
  <si>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</si>
  <si>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</si>
  <si>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</si>
  <si>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</si>
  <si>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</si>
  <si>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</si>
  <si>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</si>
  <si>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</si>
  <si>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</si>
  <si>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</si>
  <si>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</si>
  <si>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</si>
  <si>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</si>
  <si>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</si>
  <si>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</si>
  <si>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</si>
  <si>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</si>
  <si>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</si>
  <si>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</si>
  <si>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</si>
  <si>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</si>
  <si>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</si>
  <si>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</si>
  <si>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</si>
  <si>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</si>
  <si>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</si>
  <si>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</si>
  <si>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</si>
  <si>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</si>
  <si>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</si>
  <si>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</si>
  <si>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</si>
  <si>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</si>
  <si>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</si>
  <si>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</si>
  <si>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</si>
  <si>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</si>
  <si>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</si>
  <si>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</si>
  <si>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</si>
  <si>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</si>
  <si>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</si>
  <si>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</si>
  <si>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</si>
  <si>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</si>
  <si>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</si>
  <si>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</si>
  <si>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</si>
  <si>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</si>
  <si>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</si>
  <si>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</si>
  <si>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</si>
  <si>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</si>
  <si>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</si>
  <si>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</si>
  <si>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</si>
  <si>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</si>
  <si>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</si>
  <si>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</si>
  <si>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</si>
  <si>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</si>
  <si>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</si>
  <si>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</si>
  <si>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</si>
  <si>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</si>
  <si>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</si>
  <si>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</si>
  <si>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</si>
  <si>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</si>
  <si>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</si>
  <si>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</si>
  <si>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</si>
  <si>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</si>
  <si>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</si>
  <si>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</si>
  <si>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</si>
  <si>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</si>
  <si>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</si>
  <si>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</si>
  <si>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</si>
  <si>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</si>
  <si>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</si>
  <si>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</si>
  <si>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</si>
  <si>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</si>
  <si>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</si>
  <si>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</si>
  <si>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</si>
  <si>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</si>
  <si>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</si>
  <si>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</si>
  <si>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</si>
  <si>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</si>
  <si>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</si>
  <si>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</si>
  <si>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</si>
  <si>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</si>
  <si>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</si>
  <si>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</si>
  <si>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</si>
  <si>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</si>
  <si>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</si>
  <si>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</si>
  <si>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</si>
  <si>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</si>
  <si>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</si>
  <si>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</si>
  <si>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</si>
  <si>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</si>
  <si>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</si>
  <si>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</si>
  <si>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</si>
  <si>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</si>
  <si>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</si>
  <si>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</si>
  <si>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</si>
  <si>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</si>
  <si>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</si>
  <si>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</si>
  <si>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</si>
  <si>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</si>
  <si>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</si>
  <si>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</si>
  <si>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</si>
  <si>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</si>
  <si>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</si>
  <si>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</si>
  <si>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</si>
  <si>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</si>
  <si>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</si>
  <si>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0.27</t>
  </si>
  <si>
    <t>▲ 2.39</t>
  </si>
  <si>
    <t>▲ 6.23</t>
  </si>
  <si>
    <t>モーターボート競走事業会計</t>
  </si>
  <si>
    <t>病院事業会計</t>
  </si>
  <si>
    <t>一般会計</t>
  </si>
  <si>
    <t>下水道事業会計</t>
  </si>
  <si>
    <t>水道事業会計</t>
  </si>
  <si>
    <t>介護保険事業特別会計</t>
  </si>
  <si>
    <t>国民健康保険事業特別会計</t>
  </si>
  <si>
    <t>常滑駅周辺土地区画整理事業特別会計</t>
  </si>
  <si>
    <t>その他会計（赤字）</t>
  </si>
  <si>
    <t>その他会計（黒字）</t>
  </si>
  <si>
    <t>R02</t>
    <phoneticPr fontId="5"/>
  </si>
  <si>
    <t>R03</t>
    <phoneticPr fontId="5"/>
  </si>
  <si>
    <t>R04</t>
    <phoneticPr fontId="5"/>
  </si>
  <si>
    <t>R05</t>
    <phoneticPr fontId="5"/>
  </si>
  <si>
    <t>R06</t>
    <phoneticPr fontId="5"/>
  </si>
  <si>
    <t>‐</t>
    <phoneticPr fontId="2"/>
  </si>
  <si>
    <t>半田常滑看護専門学校</t>
    <rPh sb="0" eb="2">
      <t>ハンダ</t>
    </rPh>
    <rPh sb="2" eb="4">
      <t>トコナメ</t>
    </rPh>
    <rPh sb="4" eb="6">
      <t>カンゴ</t>
    </rPh>
    <rPh sb="6" eb="8">
      <t>センモン</t>
    </rPh>
    <rPh sb="8" eb="10">
      <t>ガッコウ</t>
    </rPh>
    <phoneticPr fontId="2"/>
  </si>
  <si>
    <t>中部知多衛生組合</t>
    <rPh sb="0" eb="2">
      <t>チュウブ</t>
    </rPh>
    <rPh sb="2" eb="4">
      <t>チタ</t>
    </rPh>
    <rPh sb="4" eb="6">
      <t>エイセイ</t>
    </rPh>
    <rPh sb="6" eb="8">
      <t>クミアイ</t>
    </rPh>
    <phoneticPr fontId="2"/>
  </si>
  <si>
    <t>愛知県後期高齢者広域連合（一般会計）</t>
    <rPh sb="0" eb="3">
      <t>アイチケン</t>
    </rPh>
    <rPh sb="3" eb="5">
      <t>コウキ</t>
    </rPh>
    <rPh sb="5" eb="8">
      <t>コウレイシャ</t>
    </rPh>
    <rPh sb="8" eb="10">
      <t>コウイキ</t>
    </rPh>
    <rPh sb="10" eb="12">
      <t>レンゴウ</t>
    </rPh>
    <rPh sb="13" eb="15">
      <t>イッパン</t>
    </rPh>
    <rPh sb="15" eb="17">
      <t>カイケイ</t>
    </rPh>
    <phoneticPr fontId="2"/>
  </si>
  <si>
    <t>愛知県後期高齢者広域連合（後期高齢者医療特別会計）</t>
    <rPh sb="0" eb="3">
      <t>アイチケン</t>
    </rPh>
    <rPh sb="3" eb="5">
      <t>コウキ</t>
    </rPh>
    <rPh sb="5" eb="8">
      <t>コウレイシャ</t>
    </rPh>
    <rPh sb="8" eb="10">
      <t>コウイキ</t>
    </rPh>
    <rPh sb="10" eb="12">
      <t>レンゴウ</t>
    </rPh>
    <rPh sb="13" eb="15">
      <t>コウキ</t>
    </rPh>
    <rPh sb="15" eb="18">
      <t>コウレイシャ</t>
    </rPh>
    <rPh sb="18" eb="20">
      <t>イリョウ</t>
    </rPh>
    <rPh sb="20" eb="22">
      <t>トクベツ</t>
    </rPh>
    <rPh sb="22" eb="24">
      <t>カイケイ</t>
    </rPh>
    <phoneticPr fontId="2"/>
  </si>
  <si>
    <t>知多南部広域環境組合</t>
    <phoneticPr fontId="2"/>
  </si>
  <si>
    <t>‐</t>
    <phoneticPr fontId="2"/>
  </si>
  <si>
    <t>ボートレースまちづくり基金</t>
    <phoneticPr fontId="5"/>
  </si>
  <si>
    <t>公共施設等整備基金</t>
    <phoneticPr fontId="5"/>
  </si>
  <si>
    <t>陶業陶芸振興事業基金</t>
    <phoneticPr fontId="5"/>
  </si>
  <si>
    <t>西知多道路整備事業に係る青海グラウンド代替施設等整備基金</t>
    <phoneticPr fontId="5"/>
  </si>
  <si>
    <t>ふるさとづくり事業基金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</si>
</sst>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1115329-CCA4-436C-8732-DEB14D45570B}"/>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5E56-4F31-85F3-D7905D81BFC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155591</c:v>
                </c:pt>
                <c:pt idx="1">
                  <c:v>65500</c:v>
                </c:pt>
                <c:pt idx="2">
                  <c:v>67504</c:v>
                </c:pt>
                <c:pt idx="3">
                  <c:v>87296</c:v>
                </c:pt>
                <c:pt idx="4">
                  <c:v>91085</c:v>
                </c:pt>
              </c:numCache>
            </c:numRef>
          </c:val>
          <c:smooth val="0"/>
          <c:extLst>
            <c:ext xmlns:c16="http://schemas.microsoft.com/office/drawing/2014/chart" uri="{C3380CC4-5D6E-409C-BE32-E72D297353CC}">
              <c16:uniqueId val="{00000001-5E56-4F31-85F3-D7905D81BFC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8.64</c:v>
                </c:pt>
                <c:pt idx="1">
                  <c:v>10.82</c:v>
                </c:pt>
                <c:pt idx="2">
                  <c:v>7.96</c:v>
                </c:pt>
                <c:pt idx="3">
                  <c:v>6.56</c:v>
                </c:pt>
                <c:pt idx="4">
                  <c:v>7.79</c:v>
                </c:pt>
              </c:numCache>
            </c:numRef>
          </c:val>
          <c:extLst>
            <c:ext xmlns:c16="http://schemas.microsoft.com/office/drawing/2014/chart" uri="{C3380CC4-5D6E-409C-BE32-E72D297353CC}">
              <c16:uniqueId val="{00000000-59C5-4C21-96F8-EF7E27EE47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15.66</c:v>
                </c:pt>
                <c:pt idx="1">
                  <c:v>17.5</c:v>
                </c:pt>
                <c:pt idx="2">
                  <c:v>18.57</c:v>
                </c:pt>
                <c:pt idx="3">
                  <c:v>13.44</c:v>
                </c:pt>
                <c:pt idx="4">
                  <c:v>16.73</c:v>
                </c:pt>
              </c:numCache>
            </c:numRef>
          </c:val>
          <c:extLst>
            <c:ext xmlns:c16="http://schemas.microsoft.com/office/drawing/2014/chart" uri="{C3380CC4-5D6E-409C-BE32-E72D297353CC}">
              <c16:uniqueId val="{00000001-59C5-4C21-96F8-EF7E27EE47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-0.27</c:v>
                </c:pt>
                <c:pt idx="1">
                  <c:v>4.37</c:v>
                </c:pt>
                <c:pt idx="2">
                  <c:v>-2.39</c:v>
                </c:pt>
                <c:pt idx="3">
                  <c:v>-6.23</c:v>
                </c:pt>
                <c:pt idx="4">
                  <c:v>5.52</c:v>
                </c:pt>
              </c:numCache>
            </c:numRef>
          </c:val>
          <c:smooth val="0"/>
          <c:extLst>
            <c:ext xmlns:c16="http://schemas.microsoft.com/office/drawing/2014/chart" uri="{C3380CC4-5D6E-409C-BE32-E72D297353CC}">
              <c16:uniqueId val="{00000002-59C5-4C21-96F8-EF7E27EE47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0-6397-403F-858B-15689C23A61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97-403F-858B-15689C23A614}"/>
            </c:ext>
          </c:extLst>
        </c:ser>
        <c:ser>
          <c:idx val="2"/>
          <c:order val="2"/>
          <c:tx>
            <c:strRef>
              <c:f>データシート!$A$29</c:f>
              <c:strCache>
                <c:ptCount val="1"/>
                <c:pt idx="0">
                  <c:v>常滑駅周辺土地区画整理事業特別会計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0.03</c:v>
                </c:pt>
                <c:pt idx="8">
                  <c:v>#N/A</c:v>
                </c:pt>
                <c:pt idx="9">
                  <c:v>0.02</c:v>
                </c:pt>
              </c:numCache>
            </c:numRef>
          </c:val>
          <c:extLst>
            <c:ext xmlns:c16="http://schemas.microsoft.com/office/drawing/2014/chart" uri="{C3380CC4-5D6E-409C-BE32-E72D297353CC}">
              <c16:uniqueId val="{00000002-6397-403F-858B-15689C23A614}"/>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0.52</c:v>
                </c:pt>
                <c:pt idx="2">
                  <c:v>#N/A</c:v>
                </c:pt>
                <c:pt idx="3">
                  <c:v>0.75</c:v>
                </c:pt>
                <c:pt idx="4">
                  <c:v>#N/A</c:v>
                </c:pt>
                <c:pt idx="5">
                  <c:v>0.42</c:v>
                </c:pt>
                <c:pt idx="6">
                  <c:v>#N/A</c:v>
                </c:pt>
                <c:pt idx="7">
                  <c:v>0.11</c:v>
                </c:pt>
                <c:pt idx="8">
                  <c:v>#N/A</c:v>
                </c:pt>
                <c:pt idx="9">
                  <c:v>0.65</c:v>
                </c:pt>
              </c:numCache>
            </c:numRef>
          </c:val>
          <c:extLst>
            <c:ext xmlns:c16="http://schemas.microsoft.com/office/drawing/2014/chart" uri="{C3380CC4-5D6E-409C-BE32-E72D297353CC}">
              <c16:uniqueId val="{00000003-6397-403F-858B-15689C23A614}"/>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0.79</c:v>
                </c:pt>
                <c:pt idx="2">
                  <c:v>#N/A</c:v>
                </c:pt>
                <c:pt idx="3">
                  <c:v>0.9</c:v>
                </c:pt>
                <c:pt idx="4">
                  <c:v>#N/A</c:v>
                </c:pt>
                <c:pt idx="5">
                  <c:v>1.27</c:v>
                </c:pt>
                <c:pt idx="6">
                  <c:v>#N/A</c:v>
                </c:pt>
                <c:pt idx="7">
                  <c:v>0.89</c:v>
                </c:pt>
                <c:pt idx="8">
                  <c:v>#N/A</c:v>
                </c:pt>
                <c:pt idx="9">
                  <c:v>0.7</c:v>
                </c:pt>
              </c:numCache>
            </c:numRef>
          </c:val>
          <c:extLst>
            <c:ext xmlns:c16="http://schemas.microsoft.com/office/drawing/2014/chart" uri="{C3380CC4-5D6E-409C-BE32-E72D297353CC}">
              <c16:uniqueId val="{00000004-6397-403F-858B-15689C23A614}"/>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8.1199999999999992</c:v>
                </c:pt>
                <c:pt idx="2">
                  <c:v>#N/A</c:v>
                </c:pt>
                <c:pt idx="3">
                  <c:v>7.94</c:v>
                </c:pt>
                <c:pt idx="4">
                  <c:v>#N/A</c:v>
                </c:pt>
                <c:pt idx="5">
                  <c:v>6.88</c:v>
                </c:pt>
                <c:pt idx="6">
                  <c:v>#N/A</c:v>
                </c:pt>
                <c:pt idx="7">
                  <c:v>5.59</c:v>
                </c:pt>
                <c:pt idx="8">
                  <c:v>#N/A</c:v>
                </c:pt>
                <c:pt idx="9">
                  <c:v>6.06</c:v>
                </c:pt>
              </c:numCache>
            </c:numRef>
          </c:val>
          <c:extLst>
            <c:ext xmlns:c16="http://schemas.microsoft.com/office/drawing/2014/chart" uri="{C3380CC4-5D6E-409C-BE32-E72D297353CC}">
              <c16:uniqueId val="{00000005-6397-403F-858B-15689C23A61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1.56</c:v>
                </c:pt>
                <c:pt idx="2">
                  <c:v>#N/A</c:v>
                </c:pt>
                <c:pt idx="3">
                  <c:v>2.9</c:v>
                </c:pt>
                <c:pt idx="4">
                  <c:v>#N/A</c:v>
                </c:pt>
                <c:pt idx="5">
                  <c:v>4.5</c:v>
                </c:pt>
                <c:pt idx="6">
                  <c:v>#N/A</c:v>
                </c:pt>
                <c:pt idx="7">
                  <c:v>6.53</c:v>
                </c:pt>
                <c:pt idx="8">
                  <c:v>#N/A</c:v>
                </c:pt>
                <c:pt idx="9">
                  <c:v>6.17</c:v>
                </c:pt>
              </c:numCache>
            </c:numRef>
          </c:val>
          <c:extLst>
            <c:ext xmlns:c16="http://schemas.microsoft.com/office/drawing/2014/chart" uri="{C3380CC4-5D6E-409C-BE32-E72D297353CC}">
              <c16:uniqueId val="{00000006-6397-403F-858B-15689C23A61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8.6199999999999992</c:v>
                </c:pt>
                <c:pt idx="2">
                  <c:v>#N/A</c:v>
                </c:pt>
                <c:pt idx="3">
                  <c:v>10.82</c:v>
                </c:pt>
                <c:pt idx="4">
                  <c:v>#N/A</c:v>
                </c:pt>
                <c:pt idx="5">
                  <c:v>7.95</c:v>
                </c:pt>
                <c:pt idx="6">
                  <c:v>#N/A</c:v>
                </c:pt>
                <c:pt idx="7">
                  <c:v>6.51</c:v>
                </c:pt>
                <c:pt idx="8">
                  <c:v>#N/A</c:v>
                </c:pt>
                <c:pt idx="9">
                  <c:v>7.77</c:v>
                </c:pt>
              </c:numCache>
            </c:numRef>
          </c:val>
          <c:extLst>
            <c:ext xmlns:c16="http://schemas.microsoft.com/office/drawing/2014/chart" uri="{C3380CC4-5D6E-409C-BE32-E72D297353CC}">
              <c16:uniqueId val="{00000007-6397-403F-858B-15689C23A614}"/>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5.09</c:v>
                </c:pt>
                <c:pt idx="2">
                  <c:v>#N/A</c:v>
                </c:pt>
                <c:pt idx="3">
                  <c:v>10.84</c:v>
                </c:pt>
                <c:pt idx="4">
                  <c:v>#N/A</c:v>
                </c:pt>
                <c:pt idx="5">
                  <c:v>14.05</c:v>
                </c:pt>
                <c:pt idx="6">
                  <c:v>#N/A</c:v>
                </c:pt>
                <c:pt idx="7">
                  <c:v>12.91</c:v>
                </c:pt>
                <c:pt idx="8">
                  <c:v>#N/A</c:v>
                </c:pt>
                <c:pt idx="9">
                  <c:v>9.94</c:v>
                </c:pt>
              </c:numCache>
            </c:numRef>
          </c:val>
          <c:extLst>
            <c:ext xmlns:c16="http://schemas.microsoft.com/office/drawing/2014/chart" uri="{C3380CC4-5D6E-409C-BE32-E72D297353CC}">
              <c16:uniqueId val="{00000008-6397-403F-858B-15689C23A614}"/>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71.3</c:v>
                </c:pt>
                <c:pt idx="2">
                  <c:v>#N/A</c:v>
                </c:pt>
                <c:pt idx="3">
                  <c:v>87.58</c:v>
                </c:pt>
                <c:pt idx="4">
                  <c:v>#N/A</c:v>
                </c:pt>
                <c:pt idx="5">
                  <c:v>126.15</c:v>
                </c:pt>
                <c:pt idx="6">
                  <c:v>#N/A</c:v>
                </c:pt>
                <c:pt idx="7">
                  <c:v>152.6</c:v>
                </c:pt>
                <c:pt idx="8">
                  <c:v>#N/A</c:v>
                </c:pt>
                <c:pt idx="9">
                  <c:v>144.41</c:v>
                </c:pt>
              </c:numCache>
            </c:numRef>
          </c:val>
          <c:extLst>
            <c:ext xmlns:c16="http://schemas.microsoft.com/office/drawing/2014/chart" uri="{C3380CC4-5D6E-409C-BE32-E72D297353CC}">
              <c16:uniqueId val="{00000009-6397-403F-858B-15689C23A61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2299</c:v>
                </c:pt>
                <c:pt idx="5">
                  <c:v>3513</c:v>
                </c:pt>
                <c:pt idx="8">
                  <c:v>2296</c:v>
                </c:pt>
                <c:pt idx="11">
                  <c:v>2201</c:v>
                </c:pt>
                <c:pt idx="14">
                  <c:v>2498</c:v>
                </c:pt>
              </c:numCache>
            </c:numRef>
          </c:val>
          <c:extLst>
            <c:ext xmlns:c16="http://schemas.microsoft.com/office/drawing/2014/chart" uri="{C3380CC4-5D6E-409C-BE32-E72D297353CC}">
              <c16:uniqueId val="{00000000-307F-4782-A62B-CA865405984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07F-4782-A62B-CA865405984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630</c:v>
                </c:pt>
                <c:pt idx="3">
                  <c:v>629</c:v>
                </c:pt>
                <c:pt idx="6">
                  <c:v>538</c:v>
                </c:pt>
                <c:pt idx="9">
                  <c:v>544</c:v>
                </c:pt>
                <c:pt idx="12">
                  <c:v>403</c:v>
                </c:pt>
              </c:numCache>
            </c:numRef>
          </c:val>
          <c:extLst>
            <c:ext xmlns:c16="http://schemas.microsoft.com/office/drawing/2014/chart" uri="{C3380CC4-5D6E-409C-BE32-E72D297353CC}">
              <c16:uniqueId val="{00000002-307F-4782-A62B-CA865405984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c:v>
                </c:pt>
                <c:pt idx="3">
                  <c:v>23</c:v>
                </c:pt>
                <c:pt idx="6">
                  <c:v>8</c:v>
                </c:pt>
                <c:pt idx="9">
                  <c:v>182</c:v>
                </c:pt>
                <c:pt idx="12">
                  <c:v>176</c:v>
                </c:pt>
              </c:numCache>
            </c:numRef>
          </c:val>
          <c:extLst>
            <c:ext xmlns:c16="http://schemas.microsoft.com/office/drawing/2014/chart" uri="{C3380CC4-5D6E-409C-BE32-E72D297353CC}">
              <c16:uniqueId val="{00000003-307F-4782-A62B-CA865405984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1092</c:v>
                </c:pt>
                <c:pt idx="3">
                  <c:v>1169</c:v>
                </c:pt>
                <c:pt idx="6">
                  <c:v>1275</c:v>
                </c:pt>
                <c:pt idx="9">
                  <c:v>1242</c:v>
                </c:pt>
                <c:pt idx="12">
                  <c:v>1416</c:v>
                </c:pt>
              </c:numCache>
            </c:numRef>
          </c:val>
          <c:extLst>
            <c:ext xmlns:c16="http://schemas.microsoft.com/office/drawing/2014/chart" uri="{C3380CC4-5D6E-409C-BE32-E72D297353CC}">
              <c16:uniqueId val="{00000004-307F-4782-A62B-CA865405984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7F-4782-A62B-CA865405984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07F-4782-A62B-CA865405984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2070</c:v>
                </c:pt>
                <c:pt idx="3">
                  <c:v>3118</c:v>
                </c:pt>
                <c:pt idx="6">
                  <c:v>2029</c:v>
                </c:pt>
                <c:pt idx="9">
                  <c:v>1919</c:v>
                </c:pt>
                <c:pt idx="12">
                  <c:v>1978</c:v>
                </c:pt>
              </c:numCache>
            </c:numRef>
          </c:val>
          <c:extLst>
            <c:ext xmlns:c16="http://schemas.microsoft.com/office/drawing/2014/chart" uri="{C3380CC4-5D6E-409C-BE32-E72D297353CC}">
              <c16:uniqueId val="{00000007-307F-4782-A62B-CA865405984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1508</c:v>
                </c:pt>
                <c:pt idx="2">
                  <c:v>#N/A</c:v>
                </c:pt>
                <c:pt idx="3">
                  <c:v>#N/A</c:v>
                </c:pt>
                <c:pt idx="4">
                  <c:v>1426</c:v>
                </c:pt>
                <c:pt idx="5">
                  <c:v>#N/A</c:v>
                </c:pt>
                <c:pt idx="6">
                  <c:v>#N/A</c:v>
                </c:pt>
                <c:pt idx="7">
                  <c:v>1554</c:v>
                </c:pt>
                <c:pt idx="8">
                  <c:v>#N/A</c:v>
                </c:pt>
                <c:pt idx="9">
                  <c:v>#N/A</c:v>
                </c:pt>
                <c:pt idx="10">
                  <c:v>1686</c:v>
                </c:pt>
                <c:pt idx="11">
                  <c:v>#N/A</c:v>
                </c:pt>
                <c:pt idx="12">
                  <c:v>#N/A</c:v>
                </c:pt>
                <c:pt idx="13">
                  <c:v>1475</c:v>
                </c:pt>
                <c:pt idx="14">
                  <c:v>#N/A</c:v>
                </c:pt>
              </c:numCache>
            </c:numRef>
          </c:val>
          <c:smooth val="0"/>
          <c:extLst>
            <c:ext xmlns:c16="http://schemas.microsoft.com/office/drawing/2014/chart" uri="{C3380CC4-5D6E-409C-BE32-E72D297353CC}">
              <c16:uniqueId val="{00000008-307F-4782-A62B-CA865405984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22183</c:v>
                </c:pt>
                <c:pt idx="5">
                  <c:v>22787</c:v>
                </c:pt>
                <c:pt idx="8">
                  <c:v>22207</c:v>
                </c:pt>
                <c:pt idx="11">
                  <c:v>21881</c:v>
                </c:pt>
                <c:pt idx="14">
                  <c:v>21845</c:v>
                </c:pt>
              </c:numCache>
            </c:numRef>
          </c:val>
          <c:extLst>
            <c:ext xmlns:c16="http://schemas.microsoft.com/office/drawing/2014/chart" uri="{C3380CC4-5D6E-409C-BE32-E72D297353CC}">
              <c16:uniqueId val="{00000000-E550-4E58-BCCF-B6A35F7EA9D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10554</c:v>
                </c:pt>
                <c:pt idx="5">
                  <c:v>9768</c:v>
                </c:pt>
                <c:pt idx="8">
                  <c:v>9270</c:v>
                </c:pt>
                <c:pt idx="11">
                  <c:v>10569</c:v>
                </c:pt>
                <c:pt idx="14">
                  <c:v>9942</c:v>
                </c:pt>
              </c:numCache>
            </c:numRef>
          </c:val>
          <c:extLst>
            <c:ext xmlns:c16="http://schemas.microsoft.com/office/drawing/2014/chart" uri="{C3380CC4-5D6E-409C-BE32-E72D297353CC}">
              <c16:uniqueId val="{00000001-E550-4E58-BCCF-B6A35F7EA9D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7402</c:v>
                </c:pt>
                <c:pt idx="5">
                  <c:v>7723</c:v>
                </c:pt>
                <c:pt idx="8">
                  <c:v>8592</c:v>
                </c:pt>
                <c:pt idx="11">
                  <c:v>7728</c:v>
                </c:pt>
                <c:pt idx="14">
                  <c:v>11816</c:v>
                </c:pt>
              </c:numCache>
            </c:numRef>
          </c:val>
          <c:extLst>
            <c:ext xmlns:c16="http://schemas.microsoft.com/office/drawing/2014/chart" uri="{C3380CC4-5D6E-409C-BE32-E72D297353CC}">
              <c16:uniqueId val="{00000002-E550-4E58-BCCF-B6A35F7EA9D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50-4E58-BCCF-B6A35F7EA9D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550-4E58-BCCF-B6A35F7EA9D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115</c:v>
                </c:pt>
                <c:pt idx="3">
                  <c:v>76</c:v>
                </c:pt>
                <c:pt idx="6">
                  <c:v>38</c:v>
                </c:pt>
                <c:pt idx="9">
                  <c:v>0</c:v>
                </c:pt>
                <c:pt idx="12">
                  <c:v>0</c:v>
                </c:pt>
              </c:numCache>
            </c:numRef>
          </c:val>
          <c:extLst>
            <c:ext xmlns:c16="http://schemas.microsoft.com/office/drawing/2014/chart" uri="{C3380CC4-5D6E-409C-BE32-E72D297353CC}">
              <c16:uniqueId val="{00000005-E550-4E58-BCCF-B6A35F7EA9D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2472</c:v>
                </c:pt>
                <c:pt idx="3">
                  <c:v>2428</c:v>
                </c:pt>
                <c:pt idx="6">
                  <c:v>2597</c:v>
                </c:pt>
                <c:pt idx="9">
                  <c:v>2772</c:v>
                </c:pt>
                <c:pt idx="12">
                  <c:v>2931</c:v>
                </c:pt>
              </c:numCache>
            </c:numRef>
          </c:val>
          <c:extLst>
            <c:ext xmlns:c16="http://schemas.microsoft.com/office/drawing/2014/chart" uri="{C3380CC4-5D6E-409C-BE32-E72D297353CC}">
              <c16:uniqueId val="{00000006-E550-4E58-BCCF-B6A35F7EA9D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1081</c:v>
                </c:pt>
                <c:pt idx="3">
                  <c:v>3280</c:v>
                </c:pt>
                <c:pt idx="6">
                  <c:v>3056</c:v>
                </c:pt>
                <c:pt idx="9">
                  <c:v>2837</c:v>
                </c:pt>
                <c:pt idx="12">
                  <c:v>2640</c:v>
                </c:pt>
              </c:numCache>
            </c:numRef>
          </c:val>
          <c:extLst>
            <c:ext xmlns:c16="http://schemas.microsoft.com/office/drawing/2014/chart" uri="{C3380CC4-5D6E-409C-BE32-E72D297353CC}">
              <c16:uniqueId val="{00000007-E550-4E58-BCCF-B6A35F7EA9D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18530</c:v>
                </c:pt>
                <c:pt idx="3">
                  <c:v>18365</c:v>
                </c:pt>
                <c:pt idx="6">
                  <c:v>18029</c:v>
                </c:pt>
                <c:pt idx="9">
                  <c:v>18624</c:v>
                </c:pt>
                <c:pt idx="12">
                  <c:v>17573</c:v>
                </c:pt>
              </c:numCache>
            </c:numRef>
          </c:val>
          <c:extLst>
            <c:ext xmlns:c16="http://schemas.microsoft.com/office/drawing/2014/chart" uri="{C3380CC4-5D6E-409C-BE32-E72D297353CC}">
              <c16:uniqueId val="{00000008-E550-4E58-BCCF-B6A35F7EA9D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5339</c:v>
                </c:pt>
                <c:pt idx="3">
                  <c:v>4898</c:v>
                </c:pt>
                <c:pt idx="6">
                  <c:v>3538</c:v>
                </c:pt>
                <c:pt idx="9">
                  <c:v>2133</c:v>
                </c:pt>
                <c:pt idx="12">
                  <c:v>1951</c:v>
                </c:pt>
              </c:numCache>
            </c:numRef>
          </c:val>
          <c:extLst>
            <c:ext xmlns:c16="http://schemas.microsoft.com/office/drawing/2014/chart" uri="{C3380CC4-5D6E-409C-BE32-E72D297353CC}">
              <c16:uniqueId val="{00000009-E550-4E58-BCCF-B6A35F7EA9D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28023</c:v>
                </c:pt>
                <c:pt idx="3">
                  <c:v>27098</c:v>
                </c:pt>
                <c:pt idx="6">
                  <c:v>26572</c:v>
                </c:pt>
                <c:pt idx="9">
                  <c:v>26974</c:v>
                </c:pt>
                <c:pt idx="12">
                  <c:v>29323</c:v>
                </c:pt>
              </c:numCache>
            </c:numRef>
          </c:val>
          <c:extLst>
            <c:ext xmlns:c16="http://schemas.microsoft.com/office/drawing/2014/chart" uri="{C3380CC4-5D6E-409C-BE32-E72D297353CC}">
              <c16:uniqueId val="{0000000A-E550-4E58-BCCF-B6A35F7EA9D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15421</c:v>
                </c:pt>
                <c:pt idx="2">
                  <c:v>#N/A</c:v>
                </c:pt>
                <c:pt idx="3">
                  <c:v>#N/A</c:v>
                </c:pt>
                <c:pt idx="4">
                  <c:v>15869</c:v>
                </c:pt>
                <c:pt idx="5">
                  <c:v>#N/A</c:v>
                </c:pt>
                <c:pt idx="6">
                  <c:v>#N/A</c:v>
                </c:pt>
                <c:pt idx="7">
                  <c:v>13760</c:v>
                </c:pt>
                <c:pt idx="8">
                  <c:v>#N/A</c:v>
                </c:pt>
                <c:pt idx="9">
                  <c:v>#N/A</c:v>
                </c:pt>
                <c:pt idx="10">
                  <c:v>13161</c:v>
                </c:pt>
                <c:pt idx="11">
                  <c:v>#N/A</c:v>
                </c:pt>
                <c:pt idx="12">
                  <c:v>#N/A</c:v>
                </c:pt>
                <c:pt idx="13">
                  <c:v>10814</c:v>
                </c:pt>
                <c:pt idx="14">
                  <c:v>#N/A</c:v>
                </c:pt>
              </c:numCache>
            </c:numRef>
          </c:val>
          <c:smooth val="0"/>
          <c:extLst>
            <c:ext xmlns:c16="http://schemas.microsoft.com/office/drawing/2014/chart" uri="{C3380CC4-5D6E-409C-BE32-E72D297353CC}">
              <c16:uniqueId val="{0000000B-E550-4E58-BCCF-B6A35F7EA9D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2650</c:v>
                </c:pt>
                <c:pt idx="1">
                  <c:v>1941</c:v>
                </c:pt>
                <c:pt idx="2">
                  <c:v>2541</c:v>
                </c:pt>
              </c:numCache>
            </c:numRef>
          </c:val>
          <c:extLst>
            <c:ext xmlns:c16="http://schemas.microsoft.com/office/drawing/2014/chart" uri="{C3380CC4-5D6E-409C-BE32-E72D297353CC}">
              <c16:uniqueId val="{00000000-7A8C-4557-BDE4-E971764BBCE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723</c:v>
                </c:pt>
                <c:pt idx="1">
                  <c:v>768</c:v>
                </c:pt>
                <c:pt idx="2">
                  <c:v>829</c:v>
                </c:pt>
              </c:numCache>
            </c:numRef>
          </c:val>
          <c:extLst>
            <c:ext xmlns:c16="http://schemas.microsoft.com/office/drawing/2014/chart" uri="{C3380CC4-5D6E-409C-BE32-E72D297353CC}">
              <c16:uniqueId val="{00000001-7A8C-4557-BDE4-E971764BBCE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4058</c:v>
                </c:pt>
                <c:pt idx="1">
                  <c:v>4003</c:v>
                </c:pt>
                <c:pt idx="2">
                  <c:v>7583</c:v>
                </c:pt>
              </c:numCache>
            </c:numRef>
          </c:val>
          <c:extLst>
            <c:ext xmlns:c16="http://schemas.microsoft.com/office/drawing/2014/chart" uri="{C3380CC4-5D6E-409C-BE32-E72D297353CC}">
              <c16:uniqueId val="{00000002-7A8C-4557-BDE4-E971764BBCE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愛知県常滑市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令和６年度は、病院事業において、医療情報システムの更新や高額な医療機器の購入により地方債の償還が増加したことから「公営企業債の元利償還金に対する繰入金」が増となった。</a:t>
          </a:r>
        </a:p>
        <a:p>
          <a:r>
            <a:rPr kumimoji="1" lang="ja-JP" altLang="en-US" sz="1400">
              <a:latin typeface="ＭＳ ゴシック" pitchFamily="49" charset="-128"/>
              <a:ea typeface="ＭＳ ゴシック" pitchFamily="49" charset="-128"/>
            </a:rPr>
            <a:t>　今後は、市庁舎整備、学校給食共同調理場建設に係る元金償還が本格化すると元利償還金が増加する見込みである。</a:t>
          </a:r>
        </a:p>
        <a:p>
          <a:r>
            <a:rPr kumimoji="1" lang="ja-JP" altLang="en-US" sz="1400">
              <a:latin typeface="ＭＳ ゴシック" pitchFamily="49" charset="-128"/>
              <a:ea typeface="ＭＳ ゴシック" pitchFamily="49" charset="-128"/>
            </a:rPr>
            <a:t>　また、債務負担行為に基づく支出額は今後も減少していく見込であり、全体のバランスを見ながらの財政運営に努める。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愛知県常滑市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空港開港に合わせて進めてきた地域整備事業に伴う市債、市民病院及び消防本部等移転のための公益的施設用地取得に係る債務負担行為の設定などにより、類似団体と比較して将来負担額が大きくなっている。</a:t>
          </a:r>
        </a:p>
        <a:p>
          <a:r>
            <a:rPr kumimoji="1" lang="ja-JP" altLang="en-US" sz="1400">
              <a:latin typeface="ＭＳ ゴシック" pitchFamily="49" charset="-128"/>
              <a:ea typeface="ＭＳ ゴシック" pitchFamily="49" charset="-128"/>
            </a:rPr>
            <a:t>　令和６年度は、学校給食共同調理場建設工事などに係る市債の増加により地方債現在高が増加したが、ボートレース事業収益の繰入方針見直しに伴う繰入額の増により充当可能基金残高が増加した。</a:t>
          </a:r>
        </a:p>
        <a:p>
          <a:r>
            <a:rPr kumimoji="1" lang="ja-JP" altLang="en-US" sz="1400">
              <a:latin typeface="ＭＳ ゴシック" pitchFamily="49" charset="-128"/>
              <a:ea typeface="ＭＳ ゴシック" pitchFamily="49" charset="-128"/>
            </a:rPr>
            <a:t>　今後については、ボートレース事業収益の繰入により、数値の改善が見込まれるが、市体育館を始めとする公共施設の大規模改修等が控えているため、一般会計等に係る地方債の現在高が増加する見通しであり、将来負担額は類似団体と比べ高い数値を維持する見込み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愛知県常滑市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財政調整基金は、人件費の増加や物価高騰の影響がある中で取り崩さずに財政運営ができ、積立を行うことができたため、残高が増加した。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減債基金は、令和６年度普通交付税追加交付において「臨時財政対策債償還基金費」として算定されている額の積立を行ったため増額となった。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市温水プール大規模改修などに係る公共施設等整備基金の取崩しを行ったが、陶業陶芸振興事業基金で積立額が取崩額を上回り、また、ボートレース事業収益の繰入方針見直しに伴う繰入額の増によりボートレースまちづくり基金の残高が増加したため、前年度から基金残高は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施設整備に係る計画等も踏まえながら公共施設等整備基金を有効に活用しつつ、財政調整基金については引き続き標準財政規模の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％以上の残高確保を目指し財政運営を進めていく。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また、減債基金については、市庁舎建設に係る市債及び臨時財政対策債等の償還に活用していく。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・ボートレースまちづくり基金：市民の安全・安心に係る事業をはじめ市民サービスの維持・向上に資する事業に充当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・公共施設等整備基金：公共施設等の整備・改修等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・陶業陶芸振興事業基金：陶業陶芸の振興事業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・西知多道路整備事業に係る青海グラウンド代替施設等整備基金：青海グラウンド代替施設等の整備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・ふるさとづくり事業基金：教育文化・環境・観光等に係る事業に充当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市温水プール大規模改修などに係る公共施設等整備基金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百万円の取崩しを行ったが、陶業陶芸振興事業基金で積立額が取崩額を上回り、また、ボートレースまちづくり基金は、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百万円の取崩しを行ったが、ボートレース事業収益の繰入方針見直しに伴う繰入額の増により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百万円積み立てたため、残高が大幅に増加した。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公共施設等整備基金は、小中学校長寿命化改良工事や大曽公園再整備事業などの財源として取り崩しを実施する。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ボートレースまちづくり基金については、引き続きボートレースの収益金を積み立てつつ、毎年度計画的に活用していく。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人件費の増加や物価高騰の影響がある中で、財政調整基金を取り崩さずに財政運営ができ、積立を行うことができたため、残高が増加した。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％以上の残高確保を目指し、財政運営を進めていく。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普通交付税追加交付において「臨時財政対策債償還基金費」として算定されている額の積立を行ったため増額となった。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減債基金については、市庁舎建設に係る市債及び臨時財政対策債等の償還に活用していく。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愛知県常滑市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58,662
56,673
55.90
34,423,231
33,231,683
1,183,973
15,189,058
29,323,227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コロナ禍からの景気回復により基準財政収入額が増加したが、人件費や公債費などの増加により基準財政需要額も増額したため、財政力指数はほぼ横ばいとなった。</a:t>
          </a:r>
        </a:p>
        <a:p>
          <a:r>
            <a:rPr kumimoji="1" lang="ja-JP" altLang="en-US" sz="1300">
              <a:latin typeface="ＭＳ Ｐゴシック" panose="020B0600070205080204" pitchFamily="50" charset="-128"/>
              <a:ea typeface="ＭＳ Ｐゴシック" panose="020B0600070205080204" pitchFamily="50" charset="-128"/>
            </a:rPr>
            <a:t>　今後も収入額、需要額ともに増加していく見込みのため、指数としては同水準で推移していくと見込んでいる。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100189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447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59972</xdr:rowOff>
    </xdr:from>
    <xdr:to>
      <xdr:col>19</xdr:col>
      <xdr:colOff>133350</xdr:colOff>
      <xdr:row>40</xdr:row>
      <xdr:rowOff>86783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179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59972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045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19755</xdr:rowOff>
    </xdr:from>
    <xdr:to>
      <xdr:col>11</xdr:col>
      <xdr:colOff>31750</xdr:colOff>
      <xdr:row>40</xdr:row>
      <xdr:rowOff>46567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777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49389</xdr:rowOff>
    </xdr:from>
    <xdr:to>
      <xdr:col>23</xdr:col>
      <xdr:colOff>184150</xdr:colOff>
      <xdr:row>40</xdr:row>
      <xdr:rowOff>150989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65916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9172</xdr:rowOff>
    </xdr:from>
    <xdr:to>
      <xdr:col>15</xdr:col>
      <xdr:colOff>133350</xdr:colOff>
      <xdr:row>40</xdr:row>
      <xdr:rowOff>110772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120949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140405</xdr:rowOff>
    </xdr:from>
    <xdr:to>
      <xdr:col>7</xdr:col>
      <xdr:colOff>31750</xdr:colOff>
      <xdr:row>40</xdr:row>
      <xdr:rowOff>70555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80732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人事院勧告等による人件費の増や物価高騰の影響などにより経常経費が増加したが、普通交付税、地方特例交付金、地方消費税交付金などの増により、経常収支比率が</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今後も、経常経費全体では人件費や物価の高騰などによる増が見込まれるが、税収が順調に回復すれば、概ね</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％を下回る数値で推移するものと見込んでいる。</a:t>
          </a:r>
        </a:p>
        <a:p>
          <a:r>
            <a:rPr kumimoji="1" lang="ja-JP" altLang="en-US" sz="1300">
              <a:latin typeface="ＭＳ Ｐゴシック" panose="020B0600070205080204" pitchFamily="50" charset="-128"/>
              <a:ea typeface="ＭＳ Ｐゴシック" panose="020B0600070205080204" pitchFamily="50" charset="-128"/>
            </a:rPr>
            <a:t>　需要費抑制のため、公共施設等総合管理計画に基づき、施設の統廃合や長寿命化などを引き続き進めていく。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71120</xdr:rowOff>
    </xdr:from>
    <xdr:to>
      <xdr:col>23</xdr:col>
      <xdr:colOff>133350</xdr:colOff>
      <xdr:row>61</xdr:row>
      <xdr:rowOff>149543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529570"/>
          <a:ext cx="8382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112395</xdr:rowOff>
    </xdr:from>
    <xdr:to>
      <xdr:col>19</xdr:col>
      <xdr:colOff>133350</xdr:colOff>
      <xdr:row>61</xdr:row>
      <xdr:rowOff>149543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227945"/>
          <a:ext cx="889000" cy="3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112395</xdr:rowOff>
    </xdr:from>
    <xdr:to>
      <xdr:col>15</xdr:col>
      <xdr:colOff>82550</xdr:colOff>
      <xdr:row>60</xdr:row>
      <xdr:rowOff>7303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227945"/>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7303</xdr:rowOff>
    </xdr:from>
    <xdr:to>
      <xdr:col>11</xdr:col>
      <xdr:colOff>31750</xdr:colOff>
      <xdr:row>61</xdr:row>
      <xdr:rowOff>161607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294303"/>
          <a:ext cx="889000" cy="32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36847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98743</xdr:rowOff>
    </xdr:from>
    <xdr:to>
      <xdr:col>19</xdr:col>
      <xdr:colOff>184150</xdr:colOff>
      <xdr:row>62</xdr:row>
      <xdr:rowOff>28893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39070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26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61595</xdr:rowOff>
    </xdr:from>
    <xdr:to>
      <xdr:col>15</xdr:col>
      <xdr:colOff>133350</xdr:colOff>
      <xdr:row>59</xdr:row>
      <xdr:rowOff>163195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1922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127953</xdr:rowOff>
    </xdr:from>
    <xdr:to>
      <xdr:col>11</xdr:col>
      <xdr:colOff>82550</xdr:colOff>
      <xdr:row>60</xdr:row>
      <xdr:rowOff>58103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68280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110807</xdr:rowOff>
    </xdr:from>
    <xdr:to>
      <xdr:col>7</xdr:col>
      <xdr:colOff>31750</xdr:colOff>
      <xdr:row>62</xdr:row>
      <xdr:rowOff>40957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51134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[152,690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人件費では、人事院勧告等による職員人件費の増、報酬等の改定による会計年度任用職員人件費の増により、前年度に比べ増となった。</a:t>
          </a:r>
        </a:p>
        <a:p>
          <a:r>
            <a:rPr kumimoji="1" lang="ja-JP" altLang="en-US" sz="1300">
              <a:latin typeface="ＭＳ Ｐゴシック" panose="020B0600070205080204" pitchFamily="50" charset="-128"/>
              <a:ea typeface="ＭＳ Ｐゴシック" panose="020B0600070205080204" pitchFamily="50" charset="-128"/>
            </a:rPr>
            <a:t>　物件費では、学校給食共同調理場に係る管理運営委託費の増加などにより前年度に比べ増となった。</a:t>
          </a:r>
        </a:p>
        <a:p>
          <a:r>
            <a:rPr kumimoji="1" lang="ja-JP" altLang="en-US" sz="1300">
              <a:latin typeface="ＭＳ Ｐゴシック" panose="020B0600070205080204" pitchFamily="50" charset="-128"/>
              <a:ea typeface="ＭＳ Ｐゴシック" panose="020B0600070205080204" pitchFamily="50" charset="-128"/>
            </a:rPr>
            <a:t>　類似団体と比較すると、人件費については第７次定員適正化計画の推進、物件費についても第６常滑市総合計画に基づき継続的な抑制に努めていることで、低い数値を維持している。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54105</xdr:rowOff>
    </xdr:from>
    <xdr:to>
      <xdr:col>23</xdr:col>
      <xdr:colOff>133350</xdr:colOff>
      <xdr:row>82</xdr:row>
      <xdr:rowOff>165570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13005"/>
          <a:ext cx="838200" cy="11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25752</xdr:rowOff>
    </xdr:from>
    <xdr:to>
      <xdr:col>19</xdr:col>
      <xdr:colOff>133350</xdr:colOff>
      <xdr:row>82</xdr:row>
      <xdr:rowOff>54105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84652"/>
          <a:ext cx="889000" cy="2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167773</xdr:rowOff>
    </xdr:from>
    <xdr:to>
      <xdr:col>15</xdr:col>
      <xdr:colOff>82550</xdr:colOff>
      <xdr:row>82</xdr:row>
      <xdr:rowOff>25752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55223"/>
          <a:ext cx="889000" cy="2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109120</xdr:rowOff>
    </xdr:from>
    <xdr:to>
      <xdr:col>11</xdr:col>
      <xdr:colOff>31750</xdr:colOff>
      <xdr:row>81</xdr:row>
      <xdr:rowOff>167773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96570"/>
          <a:ext cx="889000" cy="5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114770</xdr:rowOff>
    </xdr:from>
    <xdr:to>
      <xdr:col>23</xdr:col>
      <xdr:colOff>184150</xdr:colOff>
      <xdr:row>83</xdr:row>
      <xdr:rowOff>44920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7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131297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1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3305</xdr:rowOff>
    </xdr:from>
    <xdr:to>
      <xdr:col>19</xdr:col>
      <xdr:colOff>184150</xdr:colOff>
      <xdr:row>82</xdr:row>
      <xdr:rowOff>104905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6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115082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31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146402</xdr:rowOff>
    </xdr:from>
    <xdr:to>
      <xdr:col>15</xdr:col>
      <xdr:colOff>133350</xdr:colOff>
      <xdr:row>82</xdr:row>
      <xdr:rowOff>76552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3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86729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0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116973</xdr:rowOff>
    </xdr:from>
    <xdr:to>
      <xdr:col>11</xdr:col>
      <xdr:colOff>82550</xdr:colOff>
      <xdr:row>82</xdr:row>
      <xdr:rowOff>47123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57300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58320</xdr:rowOff>
    </xdr:from>
    <xdr:to>
      <xdr:col>7</xdr:col>
      <xdr:colOff>31750</xdr:colOff>
      <xdr:row>81</xdr:row>
      <xdr:rowOff>159920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170097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ラスパイレス指数については、職員の年齢構成の若返りなどにより</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を下回り、類似団体平均も下回っている。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84</xdr:row>
      <xdr:rowOff>99786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329229"/>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85</xdr:row>
      <xdr:rowOff>14514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50158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48986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5877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48986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050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135164</xdr:rowOff>
    </xdr:from>
    <xdr:to>
      <xdr:col>73</xdr:col>
      <xdr:colOff>44450</xdr:colOff>
      <xdr:row>85</xdr:row>
      <xdr:rowOff>65314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75491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169636</xdr:rowOff>
    </xdr:from>
    <xdr:to>
      <xdr:col>68</xdr:col>
      <xdr:colOff>203200</xdr:colOff>
      <xdr:row>85</xdr:row>
      <xdr:rowOff>99786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類似団体と比較して一般行政職は人数が少ない状況である一方、南北に細長い地形や中部国際空港を有する本市の独自性により、消防部員の職員数が比較的多く、結果として類似団体平均と概ね同等の数値となっている。</a:t>
          </a:r>
        </a:p>
        <a:p>
          <a:r>
            <a:rPr kumimoji="1" lang="ja-JP" altLang="en-US" sz="1300">
              <a:latin typeface="ＭＳ Ｐゴシック" panose="020B0600070205080204" pitchFamily="50" charset="-128"/>
              <a:ea typeface="ＭＳ Ｐゴシック" panose="020B0600070205080204" pitchFamily="50" charset="-128"/>
            </a:rPr>
            <a:t>　引き続き第７次定員適正化計画に基づき、職員採用にあたっては退職補充を原則とし、限られた職員の効果的な配置や業務の種類・性質に応じた多様な雇用形態の柔軟な活用等、無駄のないスリムな体制維持を務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169363</xdr:rowOff>
    </xdr:from>
    <xdr:to>
      <xdr:col>81</xdr:col>
      <xdr:colOff>44450</xdr:colOff>
      <xdr:row>62</xdr:row>
      <xdr:rowOff>27215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27813"/>
          <a:ext cx="838200" cy="2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138340</xdr:rowOff>
    </xdr:from>
    <xdr:to>
      <xdr:col>77</xdr:col>
      <xdr:colOff>44450</xdr:colOff>
      <xdr:row>61</xdr:row>
      <xdr:rowOff>169363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96790"/>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110762</xdr:rowOff>
    </xdr:from>
    <xdr:to>
      <xdr:col>72</xdr:col>
      <xdr:colOff>203200</xdr:colOff>
      <xdr:row>61</xdr:row>
      <xdr:rowOff>138340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69212"/>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100421</xdr:rowOff>
    </xdr:from>
    <xdr:to>
      <xdr:col>68</xdr:col>
      <xdr:colOff>152400</xdr:colOff>
      <xdr:row>61</xdr:row>
      <xdr:rowOff>110762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5887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147865</xdr:rowOff>
    </xdr:from>
    <xdr:to>
      <xdr:col>81</xdr:col>
      <xdr:colOff>95250</xdr:colOff>
      <xdr:row>62</xdr:row>
      <xdr:rowOff>78015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119942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78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118563</xdr:rowOff>
    </xdr:from>
    <xdr:to>
      <xdr:col>77</xdr:col>
      <xdr:colOff>95250</xdr:colOff>
      <xdr:row>62</xdr:row>
      <xdr:rowOff>48713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33490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6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87540</xdr:rowOff>
    </xdr:from>
    <xdr:to>
      <xdr:col>73</xdr:col>
      <xdr:colOff>44450</xdr:colOff>
      <xdr:row>62</xdr:row>
      <xdr:rowOff>17690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4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2467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3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59962</xdr:rowOff>
    </xdr:from>
    <xdr:to>
      <xdr:col>68</xdr:col>
      <xdr:colOff>203200</xdr:colOff>
      <xdr:row>61</xdr:row>
      <xdr:rowOff>161562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1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146339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0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49621</xdr:rowOff>
    </xdr:from>
    <xdr:to>
      <xdr:col>64</xdr:col>
      <xdr:colOff>152400</xdr:colOff>
      <xdr:row>61</xdr:row>
      <xdr:rowOff>151221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0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135998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94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類似団体を上回っている要因としては、市庁舎整備に係る公債費及び公債費に準ずる債務負担行為の償還が挙げられる。</a:t>
          </a:r>
        </a:p>
        <a:p>
          <a:r>
            <a:rPr kumimoji="1" lang="ja-JP" altLang="en-US" sz="1300">
              <a:latin typeface="ＭＳ Ｐゴシック" panose="020B0600070205080204" pitchFamily="50" charset="-128"/>
              <a:ea typeface="ＭＳ Ｐゴシック" panose="020B0600070205080204" pitchFamily="50" charset="-128"/>
            </a:rPr>
            <a:t>　今後は、学校給食共同調理場建設工事などに係る市債償還により数値が上昇することが見込まれるため、緊急度・住民ニーズから優先順位を定めて事業を実施するなど、適切な財政運営に努めていく。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4233</xdr:rowOff>
    </xdr:from>
    <xdr:to>
      <xdr:col>81</xdr:col>
      <xdr:colOff>44450</xdr:colOff>
      <xdr:row>44</xdr:row>
      <xdr:rowOff>4233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143510</xdr:rowOff>
    </xdr:from>
    <xdr:to>
      <xdr:col>77</xdr:col>
      <xdr:colOff>44450</xdr:colOff>
      <xdr:row>44</xdr:row>
      <xdr:rowOff>4233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51586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143510</xdr:rowOff>
    </xdr:from>
    <xdr:to>
      <xdr:col>72</xdr:col>
      <xdr:colOff>203200</xdr:colOff>
      <xdr:row>43</xdr:row>
      <xdr:rowOff>143510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143510</xdr:rowOff>
    </xdr:from>
    <xdr:to>
      <xdr:col>68</xdr:col>
      <xdr:colOff>152400</xdr:colOff>
      <xdr:row>44</xdr:row>
      <xdr:rowOff>28363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51586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124883</xdr:rowOff>
    </xdr:from>
    <xdr:to>
      <xdr:col>81</xdr:col>
      <xdr:colOff>95250</xdr:colOff>
      <xdr:row>44</xdr:row>
      <xdr:rowOff>55033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96960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124883</xdr:rowOff>
    </xdr:from>
    <xdr:to>
      <xdr:col>77</xdr:col>
      <xdr:colOff>95250</xdr:colOff>
      <xdr:row>44</xdr:row>
      <xdr:rowOff>55033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39810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92710</xdr:rowOff>
    </xdr:from>
    <xdr:to>
      <xdr:col>73</xdr:col>
      <xdr:colOff>44450</xdr:colOff>
      <xdr:row>44</xdr:row>
      <xdr:rowOff>22860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7637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92710</xdr:rowOff>
    </xdr:from>
    <xdr:to>
      <xdr:col>68</xdr:col>
      <xdr:colOff>203200</xdr:colOff>
      <xdr:row>44</xdr:row>
      <xdr:rowOff>22860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7637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149013</xdr:rowOff>
    </xdr:from>
    <xdr:to>
      <xdr:col>64</xdr:col>
      <xdr:colOff>152400</xdr:colOff>
      <xdr:row>44</xdr:row>
      <xdr:rowOff>79163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63940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を大きく上回っている主な要因としては、市民病院及び消防本部庁舎を移転するための公益的施設用地取得に係る債務負担行為の設定、市庁舎整備に係る借入などが挙げられる。令和６年度は、ボートレース事業収益の繰入方針見直しに伴う繰入額の増加により充当可能基金残高が増加したことで前年度より</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ポイント減となった。</a:t>
          </a:r>
        </a:p>
        <a:p>
          <a:r>
            <a:rPr kumimoji="1" lang="ja-JP" altLang="en-US" sz="1200">
              <a:latin typeface="ＭＳ Ｐゴシック" panose="020B0600070205080204" pitchFamily="50" charset="-128"/>
              <a:ea typeface="ＭＳ Ｐゴシック" panose="020B0600070205080204" pitchFamily="50" charset="-128"/>
            </a:rPr>
            <a:t>　今後については、ボートレース事業収益の繰入により、一時的に数値の改善が見込まれるが、市体育館大規模改修など、計画的な公共施設の整備に係る借入等により地方債現在高の増加が見込まれるため、事業実施の適正化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16792</xdr:rowOff>
    </xdr:from>
    <xdr:to>
      <xdr:col>81</xdr:col>
      <xdr:colOff>44450</xdr:colOff>
      <xdr:row>21</xdr:row>
      <xdr:rowOff>126859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445792"/>
          <a:ext cx="8382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126859</xdr:rowOff>
    </xdr:from>
    <xdr:to>
      <xdr:col>77</xdr:col>
      <xdr:colOff>44450</xdr:colOff>
      <xdr:row>22</xdr:row>
      <xdr:rowOff>37183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727309"/>
          <a:ext cx="889000" cy="8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37183</xdr:rowOff>
    </xdr:from>
    <xdr:to>
      <xdr:col>72</xdr:col>
      <xdr:colOff>203200</xdr:colOff>
      <xdr:row>23</xdr:row>
      <xdr:rowOff>56092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809083"/>
          <a:ext cx="889000" cy="19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23</xdr:row>
      <xdr:rowOff>49389</xdr:rowOff>
    </xdr:from>
    <xdr:to>
      <xdr:col>68</xdr:col>
      <xdr:colOff>152400</xdr:colOff>
      <xdr:row>23</xdr:row>
      <xdr:rowOff>56092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3992739"/>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137442</xdr:rowOff>
    </xdr:from>
    <xdr:to>
      <xdr:col>81</xdr:col>
      <xdr:colOff>95250</xdr:colOff>
      <xdr:row>20</xdr:row>
      <xdr:rowOff>67592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39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109519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3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76059</xdr:rowOff>
    </xdr:from>
    <xdr:to>
      <xdr:col>77</xdr:col>
      <xdr:colOff>95250</xdr:colOff>
      <xdr:row>22</xdr:row>
      <xdr:rowOff>6209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67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162436</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76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157833</xdr:rowOff>
    </xdr:from>
    <xdr:to>
      <xdr:col>73</xdr:col>
      <xdr:colOff>44450</xdr:colOff>
      <xdr:row>22</xdr:row>
      <xdr:rowOff>87983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75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72760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844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23</xdr:row>
      <xdr:rowOff>5292</xdr:rowOff>
    </xdr:from>
    <xdr:to>
      <xdr:col>68</xdr:col>
      <xdr:colOff>203200</xdr:colOff>
      <xdr:row>23</xdr:row>
      <xdr:rowOff>106892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94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23</xdr:row>
      <xdr:rowOff>91669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403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170039</xdr:rowOff>
    </xdr:from>
    <xdr:to>
      <xdr:col>64</xdr:col>
      <xdr:colOff>152400</xdr:colOff>
      <xdr:row>23</xdr:row>
      <xdr:rowOff>100189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94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84966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402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愛知県常滑市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58,662
56,673
55.90
34,423,231
33,231,683
1,183,973
15,189,058
29,323,227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令和６年度は、人事院勧告等により人件費が増加したことから、前年度より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今後も引き続き定員適正化や業務の</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化などの取組を通じて人件費の削減に努めていく。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56134</xdr:rowOff>
    </xdr:from>
    <xdr:to>
      <xdr:col>24</xdr:col>
      <xdr:colOff>25400</xdr:colOff>
      <xdr:row>37</xdr:row>
      <xdr:rowOff>88138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9978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56134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49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37</xdr:row>
      <xdr:rowOff>1270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580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85852</xdr:rowOff>
    </xdr:from>
    <xdr:to>
      <xdr:col>11</xdr:col>
      <xdr:colOff>9525</xdr:colOff>
      <xdr:row>37</xdr:row>
      <xdr:rowOff>10414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5805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5334</xdr:rowOff>
    </xdr:from>
    <xdr:to>
      <xdr:col>20</xdr:col>
      <xdr:colOff>38100</xdr:colOff>
      <xdr:row>37</xdr:row>
      <xdr:rowOff>106934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35052</xdr:rowOff>
    </xdr:from>
    <xdr:to>
      <xdr:col>11</xdr:col>
      <xdr:colOff>60325</xdr:colOff>
      <xdr:row>36</xdr:row>
      <xdr:rowOff>136652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146829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令和３年度から、ボートレース事業収益に係る特定財源を指定管理料に充当したため、類似団体を下回っていた。</a:t>
          </a:r>
        </a:p>
        <a:p>
          <a:r>
            <a:rPr kumimoji="1" lang="ja-JP" altLang="en-US" sz="1300">
              <a:latin typeface="ＭＳ Ｐゴシック" panose="020B0600070205080204" pitchFamily="50" charset="-128"/>
              <a:ea typeface="ＭＳ Ｐゴシック" panose="020B0600070205080204" pitchFamily="50" charset="-128"/>
            </a:rPr>
            <a:t>　令和６年度も引き続きボートレース事業収益を充当したが、物価高騰の影響や学校給食共同調理場に係る管理運営委託費の増などにより、前年度から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ポイントの増となり類似団体を上回った。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16</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17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146050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187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xdr:rowOff>
    </xdr:from>
    <xdr:to>
      <xdr:col>73</xdr:col>
      <xdr:colOff>180975</xdr:colOff>
      <xdr:row>15</xdr:row>
      <xdr:rowOff>46990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053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xdr:rowOff>
    </xdr:from>
    <xdr:to>
      <xdr:col>69</xdr:col>
      <xdr:colOff>92075</xdr:colOff>
      <xdr:row>15</xdr:row>
      <xdr:rowOff>31750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053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97807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6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10177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75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125730</xdr:rowOff>
    </xdr:from>
    <xdr:to>
      <xdr:col>69</xdr:col>
      <xdr:colOff>142875</xdr:colOff>
      <xdr:row>14</xdr:row>
      <xdr:rowOff>55880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66057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令和３年度から、ボートレース事業収益に係る特定財源をこども医療費などに一部充当しているため、類似団体を下回っている。</a:t>
          </a:r>
        </a:p>
        <a:p>
          <a:r>
            <a:rPr kumimoji="1" lang="ja-JP" altLang="en-US" sz="1300">
              <a:latin typeface="ＭＳ Ｐゴシック" panose="020B0600070205080204" pitchFamily="50" charset="-128"/>
              <a:ea typeface="ＭＳ Ｐゴシック" panose="020B0600070205080204" pitchFamily="50" charset="-128"/>
            </a:rPr>
            <a:t>　令和６年度は障害者支援施設費、児童発達支援等給付費などの増により前年度より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高齢化の進展などにより今後増加する傾向にあるため、引き続き経費の削減に努めていく。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118835</xdr:rowOff>
    </xdr:from>
    <xdr:to>
      <xdr:col>24</xdr:col>
      <xdr:colOff>25400</xdr:colOff>
      <xdr:row>53</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056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159657</xdr:rowOff>
    </xdr:from>
    <xdr:to>
      <xdr:col>19</xdr:col>
      <xdr:colOff>187325</xdr:colOff>
      <xdr:row>53</xdr:row>
      <xdr:rowOff>118835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0750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110672</xdr:rowOff>
    </xdr:from>
    <xdr:to>
      <xdr:col>15</xdr:col>
      <xdr:colOff>98425</xdr:colOff>
      <xdr:row>52</xdr:row>
      <xdr:rowOff>159657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0260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110672</xdr:rowOff>
    </xdr:from>
    <xdr:to>
      <xdr:col>11</xdr:col>
      <xdr:colOff>9525</xdr:colOff>
      <xdr:row>54</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026072"/>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100892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68035</xdr:rowOff>
    </xdr:from>
    <xdr:to>
      <xdr:col>20</xdr:col>
      <xdr:colOff>38100</xdr:colOff>
      <xdr:row>53</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8362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2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108857</xdr:rowOff>
    </xdr:from>
    <xdr:to>
      <xdr:col>15</xdr:col>
      <xdr:colOff>149225</xdr:colOff>
      <xdr:row>53</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02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49184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79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59872</xdr:rowOff>
    </xdr:from>
    <xdr:to>
      <xdr:col>11</xdr:col>
      <xdr:colOff>60325</xdr:colOff>
      <xdr:row>52</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89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7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下水道事業の公営企業会計化に伴う繰出金の減、及び病院事業会計への出資金の減などにより、令和２年度に大きな変動があり類似団体並みになった。</a:t>
          </a:r>
        </a:p>
        <a:p>
          <a:r>
            <a:rPr kumimoji="1" lang="ja-JP" altLang="en-US" sz="1300">
              <a:latin typeface="ＭＳ Ｐゴシック" panose="020B0600070205080204" pitchFamily="50" charset="-128"/>
              <a:ea typeface="ＭＳ Ｐゴシック" panose="020B0600070205080204" pitchFamily="50" charset="-128"/>
            </a:rPr>
            <a:t>　令和５年度から病院事業への出資金が増加したこと等により、類似団体を上回り、令和６年度は後期高齢者医療広域連合負担金の増加により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9978</xdr:rowOff>
    </xdr:from>
    <xdr:to>
      <xdr:col>82</xdr:col>
      <xdr:colOff>107950</xdr:colOff>
      <xdr:row>59</xdr:row>
      <xdr:rowOff>42635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255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61685</xdr:rowOff>
    </xdr:from>
    <xdr:to>
      <xdr:col>78</xdr:col>
      <xdr:colOff>69850</xdr:colOff>
      <xdr:row>59</xdr:row>
      <xdr:rowOff>9978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057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80735</xdr:rowOff>
    </xdr:from>
    <xdr:to>
      <xdr:col>73</xdr:col>
      <xdr:colOff>180975</xdr:colOff>
      <xdr:row>58</xdr:row>
      <xdr:rowOff>61685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5338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80735</xdr:rowOff>
    </xdr:from>
    <xdr:to>
      <xdr:col>69</xdr:col>
      <xdr:colOff>92075</xdr:colOff>
      <xdr:row>58</xdr:row>
      <xdr:rowOff>29028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533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163285</xdr:rowOff>
    </xdr:from>
    <xdr:to>
      <xdr:col>82</xdr:col>
      <xdr:colOff>158750</xdr:colOff>
      <xdr:row>59</xdr:row>
      <xdr:rowOff>93435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135362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7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130628</xdr:rowOff>
    </xdr:from>
    <xdr:to>
      <xdr:col>78</xdr:col>
      <xdr:colOff>120650</xdr:colOff>
      <xdr:row>59</xdr:row>
      <xdr:rowOff>60778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45555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6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xdr:rowOff>
    </xdr:from>
    <xdr:to>
      <xdr:col>74</xdr:col>
      <xdr:colOff>31750</xdr:colOff>
      <xdr:row>58</xdr:row>
      <xdr:rowOff>112485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122662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29935</xdr:rowOff>
    </xdr:from>
    <xdr:to>
      <xdr:col>69</xdr:col>
      <xdr:colOff>142875</xdr:colOff>
      <xdr:row>57</xdr:row>
      <xdr:rowOff>131535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141712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90005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令和３年度からボートレース事業収益に係る特定財源を民間保育所等運営費補助金などに一部充当していることから、類似団体を下回っている。</a:t>
          </a:r>
        </a:p>
        <a:p>
          <a:r>
            <a:rPr kumimoji="1" lang="ja-JP" altLang="en-US" sz="1300">
              <a:latin typeface="ＭＳ Ｐゴシック" panose="020B0600070205080204" pitchFamily="50" charset="-128"/>
              <a:ea typeface="ＭＳ Ｐゴシック" panose="020B0600070205080204" pitchFamily="50" charset="-128"/>
            </a:rPr>
            <a:t>　令和６年度は、常滑武豊衛生組合の解散に伴う分担金の減少により、前年度から</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ポイントの減となった。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106426</xdr:rowOff>
    </xdr:from>
    <xdr:to>
      <xdr:col>82</xdr:col>
      <xdr:colOff>107950</xdr:colOff>
      <xdr:row>36</xdr:row>
      <xdr:rowOff>40132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07176"/>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36</xdr:row>
      <xdr:rowOff>40132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9346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36</xdr:row>
      <xdr:rowOff>3556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0934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145288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7575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55626</xdr:rowOff>
    </xdr:from>
    <xdr:to>
      <xdr:col>82</xdr:col>
      <xdr:colOff>158750</xdr:colOff>
      <xdr:row>35</xdr:row>
      <xdr:rowOff>157226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72153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41910</xdr:rowOff>
    </xdr:from>
    <xdr:to>
      <xdr:col>74</xdr:col>
      <xdr:colOff>31750</xdr:colOff>
      <xdr:row>35</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153687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令和６年度は、償還の進行等により前年度から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ポイント減となり、類似団体平均も下回っている。</a:t>
          </a:r>
        </a:p>
        <a:p>
          <a:r>
            <a:rPr kumimoji="1" lang="ja-JP" altLang="en-US" sz="1300">
              <a:latin typeface="ＭＳ Ｐゴシック" panose="020B0600070205080204" pitchFamily="50" charset="-128"/>
              <a:ea typeface="ＭＳ Ｐゴシック" panose="020B0600070205080204" pitchFamily="50" charset="-128"/>
            </a:rPr>
            <a:t>　今後は、市庁舎整備、学校給食共同調理場建設などに係る市債償還により公債費の増加が見込まれており、引き続き新規発行債の抑制や、借入利率の抑制により公債費全体の抑制に努めていく。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122428</xdr:rowOff>
    </xdr:from>
    <xdr:to>
      <xdr:col>24</xdr:col>
      <xdr:colOff>25400</xdr:colOff>
      <xdr:row>76</xdr:row>
      <xdr:rowOff>145287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5262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145287</xdr:rowOff>
    </xdr:from>
    <xdr:to>
      <xdr:col>19</xdr:col>
      <xdr:colOff>187325</xdr:colOff>
      <xdr:row>77</xdr:row>
      <xdr:rowOff>5842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1754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xdr:rowOff>
    </xdr:from>
    <xdr:to>
      <xdr:col>15</xdr:col>
      <xdr:colOff>98425</xdr:colOff>
      <xdr:row>78</xdr:row>
      <xdr:rowOff>94996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207492"/>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37846</xdr:rowOff>
    </xdr:from>
    <xdr:to>
      <xdr:col>11</xdr:col>
      <xdr:colOff>9525</xdr:colOff>
      <xdr:row>78</xdr:row>
      <xdr:rowOff>94996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23949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71628</xdr:rowOff>
    </xdr:from>
    <xdr:to>
      <xdr:col>24</xdr:col>
      <xdr:colOff>76200</xdr:colOff>
      <xdr:row>77</xdr:row>
      <xdr:rowOff>1778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88155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94487</xdr:rowOff>
    </xdr:from>
    <xdr:to>
      <xdr:col>20</xdr:col>
      <xdr:colOff>38100</xdr:colOff>
      <xdr:row>77</xdr:row>
      <xdr:rowOff>24637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34815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126492</xdr:rowOff>
    </xdr:from>
    <xdr:to>
      <xdr:col>15</xdr:col>
      <xdr:colOff>149225</xdr:colOff>
      <xdr:row>77</xdr:row>
      <xdr:rowOff>56642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66819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44196</xdr:rowOff>
    </xdr:from>
    <xdr:to>
      <xdr:col>11</xdr:col>
      <xdr:colOff>60325</xdr:colOff>
      <xdr:row>78</xdr:row>
      <xdr:rowOff>145796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130573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158496</xdr:rowOff>
    </xdr:from>
    <xdr:to>
      <xdr:col>6</xdr:col>
      <xdr:colOff>171450</xdr:colOff>
      <xdr:row>77</xdr:row>
      <xdr:rowOff>88646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98823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令和３年度はボートレース事業収益に係る特定財源を各種事業に充当したことにより前年度比</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令和６年度は学校給食共同調理場に係る管理運営委託費の増があるものの、一部事務組合への分担金の減などにより、前年度より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21844</xdr:rowOff>
    </xdr:from>
    <xdr:to>
      <xdr:col>82</xdr:col>
      <xdr:colOff>107950</xdr:colOff>
      <xdr:row>81</xdr:row>
      <xdr:rowOff>14987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3052044"/>
          <a:ext cx="0" cy="85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108221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79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21844</xdr:rowOff>
    </xdr:from>
    <xdr:to>
      <xdr:col>82</xdr:col>
      <xdr:colOff>196850</xdr:colOff>
      <xdr:row>76</xdr:row>
      <xdr:rowOff>21844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05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159004</xdr:rowOff>
    </xdr:from>
    <xdr:to>
      <xdr:col>82</xdr:col>
      <xdr:colOff>107950</xdr:colOff>
      <xdr:row>77</xdr:row>
      <xdr:rowOff>24130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1892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137431</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39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165354</xdr:rowOff>
    </xdr:from>
    <xdr:to>
      <xdr:col>82</xdr:col>
      <xdr:colOff>158750</xdr:colOff>
      <xdr:row>78</xdr:row>
      <xdr:rowOff>95504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46990</xdr:rowOff>
    </xdr:from>
    <xdr:to>
      <xdr:col>78</xdr:col>
      <xdr:colOff>69850</xdr:colOff>
      <xdr:row>77</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0574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96774</xdr:rowOff>
    </xdr:from>
    <xdr:to>
      <xdr:col>78</xdr:col>
      <xdr:colOff>120650</xdr:colOff>
      <xdr:row>78</xdr:row>
      <xdr:rowOff>26924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xdr:rowOff>
    </xdr:from>
    <xdr:to>
      <xdr:col>73</xdr:col>
      <xdr:colOff>180975</xdr:colOff>
      <xdr:row>75</xdr:row>
      <xdr:rowOff>46990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69542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8128</xdr:rowOff>
    </xdr:from>
    <xdr:to>
      <xdr:col>69</xdr:col>
      <xdr:colOff>92075</xdr:colOff>
      <xdr:row>76</xdr:row>
      <xdr:rowOff>140715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695428"/>
          <a:ext cx="889000" cy="47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83058</xdr:rowOff>
    </xdr:from>
    <xdr:to>
      <xdr:col>65</xdr:col>
      <xdr:colOff>53975</xdr:colOff>
      <xdr:row>78</xdr:row>
      <xdr:rowOff>13208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169435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124731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167640</xdr:rowOff>
    </xdr:from>
    <xdr:to>
      <xdr:col>74</xdr:col>
      <xdr:colOff>31750</xdr:colOff>
      <xdr:row>75</xdr:row>
      <xdr:rowOff>97790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107967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128778</xdr:rowOff>
    </xdr:from>
    <xdr:to>
      <xdr:col>69</xdr:col>
      <xdr:colOff>142875</xdr:colOff>
      <xdr:row>74</xdr:row>
      <xdr:rowOff>58928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69105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愛知県常滑市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1937</xdr:rowOff>
    </xdr:from>
    <xdr:to>
      <xdr:col>29</xdr:col>
      <xdr:colOff>127000</xdr:colOff>
      <xdr:row>18</xdr:row>
      <xdr:rowOff>115684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35662"/>
          <a:ext cx="647700" cy="113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115684</xdr:rowOff>
    </xdr:from>
    <xdr:to>
      <xdr:col>26</xdr:col>
      <xdr:colOff>50800</xdr:colOff>
      <xdr:row>18</xdr:row>
      <xdr:rowOff>160109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49409"/>
          <a:ext cx="698500" cy="44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160109</xdr:rowOff>
    </xdr:from>
    <xdr:to>
      <xdr:col>22</xdr:col>
      <xdr:colOff>114300</xdr:colOff>
      <xdr:row>18</xdr:row>
      <xdr:rowOff>168396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93834"/>
          <a:ext cx="698500" cy="8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168396</xdr:rowOff>
    </xdr:from>
    <xdr:to>
      <xdr:col>18</xdr:col>
      <xdr:colOff>177800</xdr:colOff>
      <xdr:row>19</xdr:row>
      <xdr:rowOff>53048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02121"/>
          <a:ext cx="698500" cy="56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122587</xdr:rowOff>
    </xdr:from>
    <xdr:to>
      <xdr:col>29</xdr:col>
      <xdr:colOff>177800</xdr:colOff>
      <xdr:row>18</xdr:row>
      <xdr:rowOff>52737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84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94664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64884</xdr:rowOff>
    </xdr:from>
    <xdr:to>
      <xdr:col>26</xdr:col>
      <xdr:colOff>101600</xdr:colOff>
      <xdr:row>18</xdr:row>
      <xdr:rowOff>166484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98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151261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84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109309</xdr:rowOff>
    </xdr:from>
    <xdr:to>
      <xdr:col>22</xdr:col>
      <xdr:colOff>165100</xdr:colOff>
      <xdr:row>19</xdr:row>
      <xdr:rowOff>39459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43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24236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2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117596</xdr:rowOff>
    </xdr:from>
    <xdr:to>
      <xdr:col>19</xdr:col>
      <xdr:colOff>38100</xdr:colOff>
      <xdr:row>19</xdr:row>
      <xdr:rowOff>47746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51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32523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37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2248</xdr:rowOff>
    </xdr:from>
    <xdr:to>
      <xdr:col>15</xdr:col>
      <xdr:colOff>101600</xdr:colOff>
      <xdr:row>19</xdr:row>
      <xdr:rowOff>103848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07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88625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9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77786</xdr:rowOff>
    </xdr:from>
    <xdr:to>
      <xdr:col>29</xdr:col>
      <xdr:colOff>127000</xdr:colOff>
      <xdr:row>34</xdr:row>
      <xdr:rowOff>195776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345236"/>
          <a:ext cx="647700" cy="117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77786</xdr:rowOff>
    </xdr:from>
    <xdr:to>
      <xdr:col>26</xdr:col>
      <xdr:colOff>50800</xdr:colOff>
      <xdr:row>34</xdr:row>
      <xdr:rowOff>148292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345236"/>
          <a:ext cx="698500" cy="70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148292</xdr:rowOff>
    </xdr:from>
    <xdr:to>
      <xdr:col>22</xdr:col>
      <xdr:colOff>114300</xdr:colOff>
      <xdr:row>34</xdr:row>
      <xdr:rowOff>220399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415742"/>
          <a:ext cx="698500" cy="72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182093</xdr:rowOff>
    </xdr:from>
    <xdr:to>
      <xdr:col>18</xdr:col>
      <xdr:colOff>177800</xdr:colOff>
      <xdr:row>34</xdr:row>
      <xdr:rowOff>220399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449543"/>
          <a:ext cx="698500" cy="38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144976</xdr:rowOff>
    </xdr:from>
    <xdr:to>
      <xdr:col>29</xdr:col>
      <xdr:colOff>177800</xdr:colOff>
      <xdr:row>34</xdr:row>
      <xdr:rowOff>246576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12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332953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5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26986</xdr:rowOff>
    </xdr:from>
    <xdr:to>
      <xdr:col>26</xdr:col>
      <xdr:colOff>101600</xdr:colOff>
      <xdr:row>34</xdr:row>
      <xdr:rowOff>128586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294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138763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063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97492</xdr:rowOff>
    </xdr:from>
    <xdr:to>
      <xdr:col>22</xdr:col>
      <xdr:colOff>165100</xdr:colOff>
      <xdr:row>34</xdr:row>
      <xdr:rowOff>199092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364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209269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3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169599</xdr:rowOff>
    </xdr:from>
    <xdr:to>
      <xdr:col>19</xdr:col>
      <xdr:colOff>38100</xdr:colOff>
      <xdr:row>34</xdr:row>
      <xdr:rowOff>271199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37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281376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05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131293</xdr:rowOff>
    </xdr:from>
    <xdr:to>
      <xdr:col>15</xdr:col>
      <xdr:colOff>101600</xdr:colOff>
      <xdr:row>34</xdr:row>
      <xdr:rowOff>232893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398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243070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16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愛知県常滑市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58,662
56,673
55.90
34,423,231
33,231,683
1,183,973
15,189,058
29,323,227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20697</xdr:rowOff>
    </xdr:from>
    <xdr:to>
      <xdr:col>24</xdr:col>
      <xdr:colOff>63500</xdr:colOff>
      <xdr:row>36</xdr:row>
      <xdr:rowOff>135210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92897"/>
          <a:ext cx="838200" cy="11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135210</xdr:rowOff>
    </xdr:from>
    <xdr:to>
      <xdr:col>19</xdr:col>
      <xdr:colOff>177800</xdr:colOff>
      <xdr:row>37</xdr:row>
      <xdr:rowOff>3552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07410"/>
          <a:ext cx="889000" cy="3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3552</xdr:rowOff>
    </xdr:from>
    <xdr:to>
      <xdr:col>15</xdr:col>
      <xdr:colOff>50800</xdr:colOff>
      <xdr:row>37</xdr:row>
      <xdr:rowOff>14999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47202"/>
          <a:ext cx="889000" cy="1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14999</xdr:rowOff>
    </xdr:from>
    <xdr:to>
      <xdr:col>10</xdr:col>
      <xdr:colOff>114300</xdr:colOff>
      <xdr:row>37</xdr:row>
      <xdr:rowOff>36095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58649"/>
          <a:ext cx="889000" cy="2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141347</xdr:rowOff>
    </xdr:from>
    <xdr:to>
      <xdr:col>24</xdr:col>
      <xdr:colOff>114300</xdr:colOff>
      <xdr:row>36</xdr:row>
      <xdr:rowOff>71497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4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119774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2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84410</xdr:rowOff>
    </xdr:from>
    <xdr:to>
      <xdr:col>20</xdr:col>
      <xdr:colOff>38100</xdr:colOff>
      <xdr:row>37</xdr:row>
      <xdr:rowOff>14560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5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5687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4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124202</xdr:rowOff>
    </xdr:from>
    <xdr:to>
      <xdr:col>15</xdr:col>
      <xdr:colOff>101600</xdr:colOff>
      <xdr:row>37</xdr:row>
      <xdr:rowOff>54352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9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45479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8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135649</xdr:rowOff>
    </xdr:from>
    <xdr:to>
      <xdr:col>10</xdr:col>
      <xdr:colOff>165100</xdr:colOff>
      <xdr:row>37</xdr:row>
      <xdr:rowOff>65799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0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56926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156745</xdr:rowOff>
    </xdr:from>
    <xdr:to>
      <xdr:col>6</xdr:col>
      <xdr:colOff>38100</xdr:colOff>
      <xdr:row>37</xdr:row>
      <xdr:rowOff>86895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2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78022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2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130894</xdr:rowOff>
    </xdr:from>
    <xdr:to>
      <xdr:col>24</xdr:col>
      <xdr:colOff>63500</xdr:colOff>
      <xdr:row>57</xdr:row>
      <xdr:rowOff>48130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32094"/>
          <a:ext cx="838200" cy="8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48130</xdr:rowOff>
    </xdr:from>
    <xdr:to>
      <xdr:col>19</xdr:col>
      <xdr:colOff>177800</xdr:colOff>
      <xdr:row>57</xdr:row>
      <xdr:rowOff>52386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820780"/>
          <a:ext cx="889000" cy="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52386</xdr:rowOff>
    </xdr:from>
    <xdr:to>
      <xdr:col>15</xdr:col>
      <xdr:colOff>50800</xdr:colOff>
      <xdr:row>57</xdr:row>
      <xdr:rowOff>72883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25036"/>
          <a:ext cx="889000" cy="2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72883</xdr:rowOff>
    </xdr:from>
    <xdr:to>
      <xdr:col>10</xdr:col>
      <xdr:colOff>114300</xdr:colOff>
      <xdr:row>57</xdr:row>
      <xdr:rowOff>119540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45533"/>
          <a:ext cx="889000" cy="4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80094</xdr:rowOff>
    </xdr:from>
    <xdr:to>
      <xdr:col>24</xdr:col>
      <xdr:colOff>114300</xdr:colOff>
      <xdr:row>57</xdr:row>
      <xdr:rowOff>10244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8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58521</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5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168780</xdr:rowOff>
    </xdr:from>
    <xdr:to>
      <xdr:col>20</xdr:col>
      <xdr:colOff>38100</xdr:colOff>
      <xdr:row>57</xdr:row>
      <xdr:rowOff>98930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6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90057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6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1586</xdr:rowOff>
    </xdr:from>
    <xdr:to>
      <xdr:col>15</xdr:col>
      <xdr:colOff>101600</xdr:colOff>
      <xdr:row>57</xdr:row>
      <xdr:rowOff>103186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7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94313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6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22083</xdr:rowOff>
    </xdr:from>
    <xdr:to>
      <xdr:col>10</xdr:col>
      <xdr:colOff>165100</xdr:colOff>
      <xdr:row>57</xdr:row>
      <xdr:rowOff>123683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9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114810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8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68740</xdr:rowOff>
    </xdr:from>
    <xdr:to>
      <xdr:col>6</xdr:col>
      <xdr:colOff>38100</xdr:colOff>
      <xdr:row>57</xdr:row>
      <xdr:rowOff>170340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161467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3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94171</xdr:rowOff>
    </xdr:from>
    <xdr:to>
      <xdr:col>24</xdr:col>
      <xdr:colOff>63500</xdr:colOff>
      <xdr:row>78</xdr:row>
      <xdr:rowOff>94323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67271"/>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94323</xdr:rowOff>
    </xdr:from>
    <xdr:to>
      <xdr:col>19</xdr:col>
      <xdr:colOff>177800</xdr:colOff>
      <xdr:row>78</xdr:row>
      <xdr:rowOff>97256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67423"/>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97256</xdr:rowOff>
    </xdr:from>
    <xdr:to>
      <xdr:col>15</xdr:col>
      <xdr:colOff>50800</xdr:colOff>
      <xdr:row>78</xdr:row>
      <xdr:rowOff>127812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70356"/>
          <a:ext cx="889000" cy="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127812</xdr:rowOff>
    </xdr:from>
    <xdr:to>
      <xdr:col>10</xdr:col>
      <xdr:colOff>114300</xdr:colOff>
      <xdr:row>78</xdr:row>
      <xdr:rowOff>128042</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500912"/>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43371</xdr:rowOff>
    </xdr:from>
    <xdr:to>
      <xdr:col>24</xdr:col>
      <xdr:colOff>114300</xdr:colOff>
      <xdr:row>78</xdr:row>
      <xdr:rowOff>144971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1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129748</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3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43523</xdr:rowOff>
    </xdr:from>
    <xdr:to>
      <xdr:col>20</xdr:col>
      <xdr:colOff>38100</xdr:colOff>
      <xdr:row>78</xdr:row>
      <xdr:rowOff>145123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136250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0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46456</xdr:rowOff>
    </xdr:from>
    <xdr:to>
      <xdr:col>15</xdr:col>
      <xdr:colOff>101600</xdr:colOff>
      <xdr:row>78</xdr:row>
      <xdr:rowOff>148056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1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139183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1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77012</xdr:rowOff>
    </xdr:from>
    <xdr:to>
      <xdr:col>10</xdr:col>
      <xdr:colOff>165100</xdr:colOff>
      <xdr:row>79</xdr:row>
      <xdr:rowOff>7162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5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169739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4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77242</xdr:rowOff>
    </xdr:from>
    <xdr:to>
      <xdr:col>6</xdr:col>
      <xdr:colOff>38100</xdr:colOff>
      <xdr:row>79</xdr:row>
      <xdr:rowOff>7392</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5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169969</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4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154356</xdr:rowOff>
    </xdr:from>
    <xdr:to>
      <xdr:col>24</xdr:col>
      <xdr:colOff>63500</xdr:colOff>
      <xdr:row>97</xdr:row>
      <xdr:rowOff>43472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613556"/>
          <a:ext cx="838200" cy="6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43472</xdr:rowOff>
    </xdr:from>
    <xdr:to>
      <xdr:col>19</xdr:col>
      <xdr:colOff>177800</xdr:colOff>
      <xdr:row>97</xdr:row>
      <xdr:rowOff>124346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74122"/>
          <a:ext cx="889000" cy="8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71602</xdr:rowOff>
    </xdr:from>
    <xdr:to>
      <xdr:col>15</xdr:col>
      <xdr:colOff>50800</xdr:colOff>
      <xdr:row>97</xdr:row>
      <xdr:rowOff>124346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530802"/>
          <a:ext cx="889000" cy="2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71602</xdr:rowOff>
    </xdr:from>
    <xdr:to>
      <xdr:col>10</xdr:col>
      <xdr:colOff>114300</xdr:colOff>
      <xdr:row>98</xdr:row>
      <xdr:rowOff>16332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30802"/>
          <a:ext cx="889000" cy="2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103556</xdr:rowOff>
    </xdr:from>
    <xdr:to>
      <xdr:col>24</xdr:col>
      <xdr:colOff>114300</xdr:colOff>
      <xdr:row>97</xdr:row>
      <xdr:rowOff>33706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6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81983</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4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164122</xdr:rowOff>
    </xdr:from>
    <xdr:to>
      <xdr:col>20</xdr:col>
      <xdr:colOff>38100</xdr:colOff>
      <xdr:row>97</xdr:row>
      <xdr:rowOff>94272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2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85399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1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73546</xdr:rowOff>
    </xdr:from>
    <xdr:to>
      <xdr:col>15</xdr:col>
      <xdr:colOff>101600</xdr:colOff>
      <xdr:row>98</xdr:row>
      <xdr:rowOff>3696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7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166273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9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20802</xdr:rowOff>
    </xdr:from>
    <xdr:to>
      <xdr:col>10</xdr:col>
      <xdr:colOff>165100</xdr:colOff>
      <xdr:row>96</xdr:row>
      <xdr:rowOff>122402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8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113529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57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136982</xdr:rowOff>
    </xdr:from>
    <xdr:to>
      <xdr:col>6</xdr:col>
      <xdr:colOff>38100</xdr:colOff>
      <xdr:row>98</xdr:row>
      <xdr:rowOff>67132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58259</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6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94622</xdr:rowOff>
    </xdr:from>
    <xdr:to>
      <xdr:col>55</xdr:col>
      <xdr:colOff>0</xdr:colOff>
      <xdr:row>37</xdr:row>
      <xdr:rowOff>102297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438272"/>
          <a:ext cx="838200" cy="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94622</xdr:rowOff>
    </xdr:from>
    <xdr:to>
      <xdr:col>50</xdr:col>
      <xdr:colOff>114300</xdr:colOff>
      <xdr:row>37</xdr:row>
      <xdr:rowOff>135117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438272"/>
          <a:ext cx="8890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64284</xdr:rowOff>
    </xdr:from>
    <xdr:to>
      <xdr:col>45</xdr:col>
      <xdr:colOff>177800</xdr:colOff>
      <xdr:row>37</xdr:row>
      <xdr:rowOff>135117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6407934"/>
          <a:ext cx="889000" cy="7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89495</xdr:rowOff>
    </xdr:from>
    <xdr:to>
      <xdr:col>41</xdr:col>
      <xdr:colOff>50800</xdr:colOff>
      <xdr:row>37</xdr:row>
      <xdr:rowOff>64284</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232995"/>
          <a:ext cx="889000" cy="117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136212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70952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51497</xdr:rowOff>
    </xdr:from>
    <xdr:to>
      <xdr:col>55</xdr:col>
      <xdr:colOff>50800</xdr:colOff>
      <xdr:row>37</xdr:row>
      <xdr:rowOff>153097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9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29924</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37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43822</xdr:rowOff>
    </xdr:from>
    <xdr:to>
      <xdr:col>50</xdr:col>
      <xdr:colOff>165100</xdr:colOff>
      <xdr:row>37</xdr:row>
      <xdr:rowOff>145422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38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136549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48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84317</xdr:rowOff>
    </xdr:from>
    <xdr:to>
      <xdr:col>46</xdr:col>
      <xdr:colOff>38100</xdr:colOff>
      <xdr:row>38</xdr:row>
      <xdr:rowOff>14467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42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5594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52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13484</xdr:rowOff>
    </xdr:from>
    <xdr:to>
      <xdr:col>41</xdr:col>
      <xdr:colOff>101600</xdr:colOff>
      <xdr:row>37</xdr:row>
      <xdr:rowOff>115084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35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131611</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13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38695</xdr:rowOff>
    </xdr:from>
    <xdr:to>
      <xdr:col>36</xdr:col>
      <xdr:colOff>165100</xdr:colOff>
      <xdr:row>30</xdr:row>
      <xdr:rowOff>140295</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18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156822</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495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36264</xdr:rowOff>
    </xdr:from>
    <xdr:to>
      <xdr:col>54</xdr:col>
      <xdr:colOff>189865</xdr:colOff>
      <xdr:row>58</xdr:row>
      <xdr:rowOff>62967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951664"/>
          <a:ext cx="1270" cy="105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66794</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1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62967</xdr:rowOff>
    </xdr:from>
    <xdr:to>
      <xdr:col>55</xdr:col>
      <xdr:colOff>88900</xdr:colOff>
      <xdr:row>58</xdr:row>
      <xdr:rowOff>62967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0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154391</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726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36264</xdr:rowOff>
    </xdr:from>
    <xdr:to>
      <xdr:col>55</xdr:col>
      <xdr:colOff>88900</xdr:colOff>
      <xdr:row>52</xdr:row>
      <xdr:rowOff>36264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95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136053</xdr:rowOff>
    </xdr:from>
    <xdr:to>
      <xdr:col>55</xdr:col>
      <xdr:colOff>0</xdr:colOff>
      <xdr:row>54</xdr:row>
      <xdr:rowOff>5849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222903"/>
          <a:ext cx="838200" cy="4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75872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05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97445</xdr:rowOff>
    </xdr:from>
    <xdr:to>
      <xdr:col>55</xdr:col>
      <xdr:colOff>50800</xdr:colOff>
      <xdr:row>56</xdr:row>
      <xdr:rowOff>27595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2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5849</xdr:rowOff>
    </xdr:from>
    <xdr:to>
      <xdr:col>50</xdr:col>
      <xdr:colOff>114300</xdr:colOff>
      <xdr:row>55</xdr:row>
      <xdr:rowOff>49850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264149"/>
          <a:ext cx="889000" cy="21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159265</xdr:rowOff>
    </xdr:from>
    <xdr:to>
      <xdr:col>50</xdr:col>
      <xdr:colOff>165100</xdr:colOff>
      <xdr:row>56</xdr:row>
      <xdr:rowOff>89415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80542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8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49850</xdr:rowOff>
    </xdr:from>
    <xdr:to>
      <xdr:col>45</xdr:col>
      <xdr:colOff>177800</xdr:colOff>
      <xdr:row>55</xdr:row>
      <xdr:rowOff>71665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479600"/>
          <a:ext cx="889000" cy="2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145876</xdr:rowOff>
    </xdr:from>
    <xdr:to>
      <xdr:col>46</xdr:col>
      <xdr:colOff>38100</xdr:colOff>
      <xdr:row>56</xdr:row>
      <xdr:rowOff>76026</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67153</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49</xdr:row>
      <xdr:rowOff>119659</xdr:rowOff>
    </xdr:from>
    <xdr:to>
      <xdr:col>41</xdr:col>
      <xdr:colOff>50800</xdr:colOff>
      <xdr:row>55</xdr:row>
      <xdr:rowOff>71665</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8520709"/>
          <a:ext cx="889000" cy="98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143601</xdr:rowOff>
    </xdr:from>
    <xdr:to>
      <xdr:col>41</xdr:col>
      <xdr:colOff>101600</xdr:colOff>
      <xdr:row>56</xdr:row>
      <xdr:rowOff>73751</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64878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39239</xdr:rowOff>
    </xdr:from>
    <xdr:to>
      <xdr:col>36</xdr:col>
      <xdr:colOff>165100</xdr:colOff>
      <xdr:row>55</xdr:row>
      <xdr:rowOff>140839</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131966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85253</xdr:rowOff>
    </xdr:from>
    <xdr:to>
      <xdr:col>55</xdr:col>
      <xdr:colOff>50800</xdr:colOff>
      <xdr:row>54</xdr:row>
      <xdr:rowOff>15403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17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108130</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02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126499</xdr:rowOff>
    </xdr:from>
    <xdr:to>
      <xdr:col>50</xdr:col>
      <xdr:colOff>165100</xdr:colOff>
      <xdr:row>54</xdr:row>
      <xdr:rowOff>56649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21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73176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898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170500</xdr:rowOff>
    </xdr:from>
    <xdr:to>
      <xdr:col>46</xdr:col>
      <xdr:colOff>38100</xdr:colOff>
      <xdr:row>55</xdr:row>
      <xdr:rowOff>100650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4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117177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20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20865</xdr:rowOff>
    </xdr:from>
    <xdr:to>
      <xdr:col>41</xdr:col>
      <xdr:colOff>101600</xdr:colOff>
      <xdr:row>55</xdr:row>
      <xdr:rowOff>122465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45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138992</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2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68859</xdr:rowOff>
    </xdr:from>
    <xdr:to>
      <xdr:col>36</xdr:col>
      <xdr:colOff>165100</xdr:colOff>
      <xdr:row>49</xdr:row>
      <xdr:rowOff>170459</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846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15536</xdr:rowOff>
    </xdr:from>
    <xdr:ext cx="599010"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672795" y="824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103901</xdr:rowOff>
    </xdr:from>
    <xdr:to>
      <xdr:col>55</xdr:col>
      <xdr:colOff>0</xdr:colOff>
      <xdr:row>75</xdr:row>
      <xdr:rowOff>80287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2448301"/>
          <a:ext cx="838200" cy="49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19344</xdr:rowOff>
    </xdr:from>
    <xdr:ext cx="469744"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20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80287</xdr:rowOff>
    </xdr:from>
    <xdr:to>
      <xdr:col>50</xdr:col>
      <xdr:colOff>114300</xdr:colOff>
      <xdr:row>77</xdr:row>
      <xdr:rowOff>151930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2939037"/>
          <a:ext cx="889000" cy="41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127426</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04428" y="133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151930</xdr:rowOff>
    </xdr:from>
    <xdr:to>
      <xdr:col>45</xdr:col>
      <xdr:colOff>177800</xdr:colOff>
      <xdr:row>78</xdr:row>
      <xdr:rowOff>59872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353580"/>
          <a:ext cx="889000" cy="7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28212</xdr:rowOff>
    </xdr:from>
    <xdr:to>
      <xdr:col>41</xdr:col>
      <xdr:colOff>50800</xdr:colOff>
      <xdr:row>78</xdr:row>
      <xdr:rowOff>59872</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401312"/>
          <a:ext cx="889000" cy="3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53101</xdr:rowOff>
    </xdr:from>
    <xdr:to>
      <xdr:col>55</xdr:col>
      <xdr:colOff>50800</xdr:colOff>
      <xdr:row>72</xdr:row>
      <xdr:rowOff>154701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239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75978</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24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29487</xdr:rowOff>
    </xdr:from>
    <xdr:to>
      <xdr:col>50</xdr:col>
      <xdr:colOff>165100</xdr:colOff>
      <xdr:row>75</xdr:row>
      <xdr:rowOff>131087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288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147614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66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101130</xdr:rowOff>
    </xdr:from>
    <xdr:to>
      <xdr:col>46</xdr:col>
      <xdr:colOff>38100</xdr:colOff>
      <xdr:row>78</xdr:row>
      <xdr:rowOff>31280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3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22407</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39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9072</xdr:rowOff>
    </xdr:from>
    <xdr:to>
      <xdr:col>41</xdr:col>
      <xdr:colOff>101600</xdr:colOff>
      <xdr:row>78</xdr:row>
      <xdr:rowOff>110672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38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101799</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47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148862</xdr:rowOff>
    </xdr:from>
    <xdr:to>
      <xdr:col>36</xdr:col>
      <xdr:colOff>165100</xdr:colOff>
      <xdr:row>78</xdr:row>
      <xdr:rowOff>79012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5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70139</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44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134322</xdr:rowOff>
    </xdr:from>
    <xdr:to>
      <xdr:col>54</xdr:col>
      <xdr:colOff>189865</xdr:colOff>
      <xdr:row>98</xdr:row>
      <xdr:rowOff>165216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6079172"/>
          <a:ext cx="1270" cy="888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169043</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71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165216</xdr:rowOff>
    </xdr:from>
    <xdr:to>
      <xdr:col>55</xdr:col>
      <xdr:colOff>88900</xdr:colOff>
      <xdr:row>98</xdr:row>
      <xdr:rowOff>165216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80999</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85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134322</xdr:rowOff>
    </xdr:from>
    <xdr:to>
      <xdr:col>55</xdr:col>
      <xdr:colOff>88900</xdr:colOff>
      <xdr:row>93</xdr:row>
      <xdr:rowOff>134322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07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103690</xdr:rowOff>
    </xdr:from>
    <xdr:to>
      <xdr:col>55</xdr:col>
      <xdr:colOff>0</xdr:colOff>
      <xdr:row>97</xdr:row>
      <xdr:rowOff>127660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734340"/>
          <a:ext cx="838200" cy="2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146502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434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123625</xdr:rowOff>
    </xdr:from>
    <xdr:to>
      <xdr:col>55</xdr:col>
      <xdr:colOff>50800</xdr:colOff>
      <xdr:row>97</xdr:row>
      <xdr:rowOff>53775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125907</xdr:rowOff>
    </xdr:from>
    <xdr:to>
      <xdr:col>50</xdr:col>
      <xdr:colOff>114300</xdr:colOff>
      <xdr:row>97</xdr:row>
      <xdr:rowOff>127660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756557"/>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19972</xdr:rowOff>
    </xdr:from>
    <xdr:to>
      <xdr:col>50</xdr:col>
      <xdr:colOff>165100</xdr:colOff>
      <xdr:row>97</xdr:row>
      <xdr:rowOff>121572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6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138099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42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21721</xdr:rowOff>
    </xdr:from>
    <xdr:to>
      <xdr:col>45</xdr:col>
      <xdr:colOff>177800</xdr:colOff>
      <xdr:row>97</xdr:row>
      <xdr:rowOff>125907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652371"/>
          <a:ext cx="889000" cy="10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24761</xdr:rowOff>
    </xdr:from>
    <xdr:to>
      <xdr:col>46</xdr:col>
      <xdr:colOff>38100</xdr:colOff>
      <xdr:row>97</xdr:row>
      <xdr:rowOff>126361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65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142888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43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39115</xdr:rowOff>
    </xdr:from>
    <xdr:to>
      <xdr:col>41</xdr:col>
      <xdr:colOff>50800</xdr:colOff>
      <xdr:row>97</xdr:row>
      <xdr:rowOff>21721</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5641065"/>
          <a:ext cx="889000" cy="101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39250</xdr:rowOff>
    </xdr:from>
    <xdr:to>
      <xdr:col>41</xdr:col>
      <xdr:colOff>101600</xdr:colOff>
      <xdr:row>97</xdr:row>
      <xdr:rowOff>140850</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6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131977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163860</xdr:rowOff>
    </xdr:from>
    <xdr:to>
      <xdr:col>36</xdr:col>
      <xdr:colOff>165100</xdr:colOff>
      <xdr:row>97</xdr:row>
      <xdr:rowOff>94010</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6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85137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7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52890</xdr:rowOff>
    </xdr:from>
    <xdr:to>
      <xdr:col>55</xdr:col>
      <xdr:colOff>50800</xdr:colOff>
      <xdr:row>97</xdr:row>
      <xdr:rowOff>154490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6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31317</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6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76860</xdr:rowOff>
    </xdr:from>
    <xdr:to>
      <xdr:col>50</xdr:col>
      <xdr:colOff>165100</xdr:colOff>
      <xdr:row>98</xdr:row>
      <xdr:rowOff>7010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0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169587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8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75107</xdr:rowOff>
    </xdr:from>
    <xdr:to>
      <xdr:col>46</xdr:col>
      <xdr:colOff>38100</xdr:colOff>
      <xdr:row>98</xdr:row>
      <xdr:rowOff>5257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167834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79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142371</xdr:rowOff>
    </xdr:from>
    <xdr:to>
      <xdr:col>41</xdr:col>
      <xdr:colOff>101600</xdr:colOff>
      <xdr:row>97</xdr:row>
      <xdr:rowOff>72521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0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89048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37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159765</xdr:rowOff>
    </xdr:from>
    <xdr:to>
      <xdr:col>36</xdr:col>
      <xdr:colOff>165100</xdr:colOff>
      <xdr:row>91</xdr:row>
      <xdr:rowOff>89915</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55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106442</xdr:rowOff>
    </xdr:from>
    <xdr:ext cx="599010"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672795" y="1536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62351</xdr:rowOff>
    </xdr:from>
    <xdr:to>
      <xdr:col>85</xdr:col>
      <xdr:colOff>127000</xdr:colOff>
      <xdr:row>76</xdr:row>
      <xdr:rowOff>78713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092551"/>
          <a:ext cx="838200" cy="1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44684</xdr:rowOff>
    </xdr:from>
    <xdr:to>
      <xdr:col>81</xdr:col>
      <xdr:colOff>50800</xdr:colOff>
      <xdr:row>76</xdr:row>
      <xdr:rowOff>78713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074884"/>
          <a:ext cx="889000" cy="3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84656</xdr:rowOff>
    </xdr:from>
    <xdr:to>
      <xdr:col>76</xdr:col>
      <xdr:colOff>114300</xdr:colOff>
      <xdr:row>76</xdr:row>
      <xdr:rowOff>44684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2771956"/>
          <a:ext cx="889000" cy="30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84656</xdr:rowOff>
    </xdr:from>
    <xdr:to>
      <xdr:col>71</xdr:col>
      <xdr:colOff>177800</xdr:colOff>
      <xdr:row>76</xdr:row>
      <xdr:rowOff>40487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771956"/>
          <a:ext cx="889000" cy="29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11551</xdr:rowOff>
    </xdr:from>
    <xdr:to>
      <xdr:col>85</xdr:col>
      <xdr:colOff>177800</xdr:colOff>
      <xdr:row>76</xdr:row>
      <xdr:rowOff>113151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4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161428</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2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27913</xdr:rowOff>
    </xdr:from>
    <xdr:to>
      <xdr:col>81</xdr:col>
      <xdr:colOff>101600</xdr:colOff>
      <xdr:row>76</xdr:row>
      <xdr:rowOff>129513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5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120640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15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165334</xdr:rowOff>
    </xdr:from>
    <xdr:to>
      <xdr:col>76</xdr:col>
      <xdr:colOff>165100</xdr:colOff>
      <xdr:row>76</xdr:row>
      <xdr:rowOff>95484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2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86611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11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33856</xdr:rowOff>
    </xdr:from>
    <xdr:to>
      <xdr:col>72</xdr:col>
      <xdr:colOff>38100</xdr:colOff>
      <xdr:row>74</xdr:row>
      <xdr:rowOff>135456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72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151983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49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161137</xdr:rowOff>
    </xdr:from>
    <xdr:to>
      <xdr:col>67</xdr:col>
      <xdr:colOff>101600</xdr:colOff>
      <xdr:row>76</xdr:row>
      <xdr:rowOff>91287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1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82414</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11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107150</xdr:rowOff>
    </xdr:from>
    <xdr:to>
      <xdr:col>85</xdr:col>
      <xdr:colOff>127000</xdr:colOff>
      <xdr:row>97</xdr:row>
      <xdr:rowOff>53327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5880550"/>
          <a:ext cx="838200" cy="80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10532</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641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105538</xdr:rowOff>
    </xdr:from>
    <xdr:to>
      <xdr:col>81</xdr:col>
      <xdr:colOff>50800</xdr:colOff>
      <xdr:row>97</xdr:row>
      <xdr:rowOff>53327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4592300" y="16393288"/>
          <a:ext cx="889000" cy="29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122547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75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105538</xdr:rowOff>
    </xdr:from>
    <xdr:to>
      <xdr:col>76</xdr:col>
      <xdr:colOff>114300</xdr:colOff>
      <xdr:row>97</xdr:row>
      <xdr:rowOff>21870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393288"/>
          <a:ext cx="889000" cy="25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105529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7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28054</xdr:rowOff>
    </xdr:from>
    <xdr:to>
      <xdr:col>71</xdr:col>
      <xdr:colOff>177800</xdr:colOff>
      <xdr:row>97</xdr:row>
      <xdr:rowOff>21870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2814300" y="16487254"/>
          <a:ext cx="889000" cy="16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44683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56350</xdr:rowOff>
    </xdr:from>
    <xdr:to>
      <xdr:col>85</xdr:col>
      <xdr:colOff>177800</xdr:colOff>
      <xdr:row>92</xdr:row>
      <xdr:rowOff>157950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58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79227</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568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2527</xdr:rowOff>
    </xdr:from>
    <xdr:to>
      <xdr:col>81</xdr:col>
      <xdr:colOff>101600</xdr:colOff>
      <xdr:row>97</xdr:row>
      <xdr:rowOff>104127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6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120654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40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54738</xdr:rowOff>
    </xdr:from>
    <xdr:to>
      <xdr:col>76</xdr:col>
      <xdr:colOff>165100</xdr:colOff>
      <xdr:row>95</xdr:row>
      <xdr:rowOff>156338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3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11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142520</xdr:rowOff>
    </xdr:from>
    <xdr:to>
      <xdr:col>72</xdr:col>
      <xdr:colOff>38100</xdr:colOff>
      <xdr:row>97</xdr:row>
      <xdr:rowOff>72670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60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89197</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37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148704</xdr:rowOff>
    </xdr:from>
    <xdr:to>
      <xdr:col>67</xdr:col>
      <xdr:colOff>101600</xdr:colOff>
      <xdr:row>96</xdr:row>
      <xdr:rowOff>78854</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43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95381</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2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134900</xdr:rowOff>
    </xdr:from>
    <xdr:to>
      <xdr:col>116</xdr:col>
      <xdr:colOff>63500</xdr:colOff>
      <xdr:row>36</xdr:row>
      <xdr:rowOff>164892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307100"/>
          <a:ext cx="838200" cy="2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164892</xdr:rowOff>
    </xdr:from>
    <xdr:to>
      <xdr:col>111</xdr:col>
      <xdr:colOff>177800</xdr:colOff>
      <xdr:row>37</xdr:row>
      <xdr:rowOff>68102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337092"/>
          <a:ext cx="889000" cy="7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68102</xdr:rowOff>
    </xdr:from>
    <xdr:to>
      <xdr:col>107</xdr:col>
      <xdr:colOff>50800</xdr:colOff>
      <xdr:row>37</xdr:row>
      <xdr:rowOff>147747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411752"/>
          <a:ext cx="889000" cy="7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147747</xdr:rowOff>
    </xdr:from>
    <xdr:to>
      <xdr:col>102</xdr:col>
      <xdr:colOff>114300</xdr:colOff>
      <xdr:row>38</xdr:row>
      <xdr:rowOff>25949</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491397"/>
          <a:ext cx="889000" cy="4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84100</xdr:rowOff>
    </xdr:from>
    <xdr:to>
      <xdr:col>116</xdr:col>
      <xdr:colOff>114300</xdr:colOff>
      <xdr:row>37</xdr:row>
      <xdr:rowOff>14250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2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106977</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1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114092</xdr:rowOff>
    </xdr:from>
    <xdr:to>
      <xdr:col>112</xdr:col>
      <xdr:colOff>38100</xdr:colOff>
      <xdr:row>37</xdr:row>
      <xdr:rowOff>44242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28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60769</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06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17302</xdr:rowOff>
    </xdr:from>
    <xdr:to>
      <xdr:col>107</xdr:col>
      <xdr:colOff>101600</xdr:colOff>
      <xdr:row>37</xdr:row>
      <xdr:rowOff>118902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36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135429</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13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96947</xdr:rowOff>
    </xdr:from>
    <xdr:to>
      <xdr:col>102</xdr:col>
      <xdr:colOff>165100</xdr:colOff>
      <xdr:row>38</xdr:row>
      <xdr:rowOff>27097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44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43624</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215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146599</xdr:rowOff>
    </xdr:from>
    <xdr:to>
      <xdr:col>98</xdr:col>
      <xdr:colOff>38100</xdr:colOff>
      <xdr:row>38</xdr:row>
      <xdr:rowOff>76749</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49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67876</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58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50043</xdr:rowOff>
    </xdr:from>
    <xdr:to>
      <xdr:col>116</xdr:col>
      <xdr:colOff>63500</xdr:colOff>
      <xdr:row>58</xdr:row>
      <xdr:rowOff>50957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994143"/>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46523</xdr:rowOff>
    </xdr:from>
    <xdr:to>
      <xdr:col>111</xdr:col>
      <xdr:colOff>177800</xdr:colOff>
      <xdr:row>58</xdr:row>
      <xdr:rowOff>50043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990623"/>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43962</xdr:rowOff>
    </xdr:from>
    <xdr:to>
      <xdr:col>107</xdr:col>
      <xdr:colOff>50800</xdr:colOff>
      <xdr:row>58</xdr:row>
      <xdr:rowOff>46523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988062"/>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43962</xdr:rowOff>
    </xdr:from>
    <xdr:to>
      <xdr:col>102</xdr:col>
      <xdr:colOff>114300</xdr:colOff>
      <xdr:row>58</xdr:row>
      <xdr:rowOff>50317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988062"/>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xdr:rowOff>
    </xdr:from>
    <xdr:to>
      <xdr:col>116</xdr:col>
      <xdr:colOff>114300</xdr:colOff>
      <xdr:row>58</xdr:row>
      <xdr:rowOff>101757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4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86534</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85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170693</xdr:rowOff>
    </xdr:from>
    <xdr:to>
      <xdr:col>112</xdr:col>
      <xdr:colOff>38100</xdr:colOff>
      <xdr:row>58</xdr:row>
      <xdr:rowOff>100843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4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91970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3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167173</xdr:rowOff>
    </xdr:from>
    <xdr:to>
      <xdr:col>107</xdr:col>
      <xdr:colOff>101600</xdr:colOff>
      <xdr:row>58</xdr:row>
      <xdr:rowOff>97323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3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88450</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3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164612</xdr:rowOff>
    </xdr:from>
    <xdr:to>
      <xdr:col>102</xdr:col>
      <xdr:colOff>165100</xdr:colOff>
      <xdr:row>58</xdr:row>
      <xdr:rowOff>94762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3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85889</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2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170967</xdr:rowOff>
    </xdr:from>
    <xdr:to>
      <xdr:col>98</xdr:col>
      <xdr:colOff>38100</xdr:colOff>
      <xdr:row>58</xdr:row>
      <xdr:rowOff>101117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4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92244</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3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122783</xdr:rowOff>
    </xdr:from>
    <xdr:to>
      <xdr:col>116</xdr:col>
      <xdr:colOff>63500</xdr:colOff>
      <xdr:row>77</xdr:row>
      <xdr:rowOff>15708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152983"/>
          <a:ext cx="838200" cy="6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15708</xdr:rowOff>
    </xdr:from>
    <xdr:to>
      <xdr:col>111</xdr:col>
      <xdr:colOff>177800</xdr:colOff>
      <xdr:row>77</xdr:row>
      <xdr:rowOff>33469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217358"/>
          <a:ext cx="889000" cy="1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33469</xdr:rowOff>
    </xdr:from>
    <xdr:to>
      <xdr:col>107</xdr:col>
      <xdr:colOff>50800</xdr:colOff>
      <xdr:row>77</xdr:row>
      <xdr:rowOff>49495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235119"/>
          <a:ext cx="889000" cy="1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49495</xdr:rowOff>
    </xdr:from>
    <xdr:to>
      <xdr:col>102</xdr:col>
      <xdr:colOff>114300</xdr:colOff>
      <xdr:row>77</xdr:row>
      <xdr:rowOff>66982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251145"/>
          <a:ext cx="889000" cy="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71983</xdr:rowOff>
    </xdr:from>
    <xdr:to>
      <xdr:col>116</xdr:col>
      <xdr:colOff>114300</xdr:colOff>
      <xdr:row>77</xdr:row>
      <xdr:rowOff>2133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10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50410</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08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136358</xdr:rowOff>
    </xdr:from>
    <xdr:to>
      <xdr:col>112</xdr:col>
      <xdr:colOff>38100</xdr:colOff>
      <xdr:row>77</xdr:row>
      <xdr:rowOff>66508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6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57635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25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154119</xdr:rowOff>
    </xdr:from>
    <xdr:to>
      <xdr:col>107</xdr:col>
      <xdr:colOff>101600</xdr:colOff>
      <xdr:row>77</xdr:row>
      <xdr:rowOff>84269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8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75396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7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170145</xdr:rowOff>
    </xdr:from>
    <xdr:to>
      <xdr:col>102</xdr:col>
      <xdr:colOff>165100</xdr:colOff>
      <xdr:row>77</xdr:row>
      <xdr:rowOff>100295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20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91422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9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16182</xdr:rowOff>
    </xdr:from>
    <xdr:to>
      <xdr:col>98</xdr:col>
      <xdr:colOff>38100</xdr:colOff>
      <xdr:row>77</xdr:row>
      <xdr:rowOff>117782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21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108909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3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566,494</a:t>
          </a:r>
          <a:r>
            <a:rPr kumimoji="1" lang="ja-JP" altLang="en-US" sz="1300">
              <a:latin typeface="ＭＳ Ｐゴシック" panose="020B0600070205080204" pitchFamily="50" charset="-128"/>
              <a:ea typeface="ＭＳ Ｐゴシック" panose="020B0600070205080204" pitchFamily="50" charset="-128"/>
            </a:rPr>
            <a:t>円となり、前年度と比べて</a:t>
          </a:r>
          <a:r>
            <a:rPr kumimoji="1" lang="en-US" altLang="ja-JP" sz="1300">
              <a:latin typeface="ＭＳ Ｐゴシック" panose="020B0600070205080204" pitchFamily="50" charset="-128"/>
              <a:ea typeface="ＭＳ Ｐゴシック" panose="020B0600070205080204" pitchFamily="50" charset="-128"/>
            </a:rPr>
            <a:t>90,732</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91,846</a:t>
          </a:r>
          <a:r>
            <a:rPr kumimoji="1" lang="ja-JP" altLang="en-US" sz="1300">
              <a:latin typeface="ＭＳ Ｐゴシック" panose="020B0600070205080204" pitchFamily="50" charset="-128"/>
              <a:ea typeface="ＭＳ Ｐゴシック" panose="020B0600070205080204" pitchFamily="50" charset="-128"/>
            </a:rPr>
            <a:t>円で前年度より増となった。児童手当支給費や民間保育所運営委託料の増が主な要因である。</a:t>
          </a:r>
        </a:p>
        <a:p>
          <a:r>
            <a:rPr kumimoji="1" lang="ja-JP" altLang="en-US" sz="1300">
              <a:latin typeface="ＭＳ Ｐゴシック" panose="020B0600070205080204" pitchFamily="50" charset="-128"/>
              <a:ea typeface="ＭＳ Ｐゴシック" panose="020B0600070205080204" pitchFamily="50" charset="-128"/>
            </a:rPr>
            <a:t>経費ごとでは、ほとんどの費目で類似団体を下回る、もしくは同程度となっている中、普通建設事業費、積立金、投資及び出資金が類似団体を大きく上回る数値となった。普通建設事業費については、学校給食共同調理場建設事業を実施したことが主な要因であり、積立金については、ボートレース事業収益の繰入方針見直しに伴う繰入額の増に伴い基金への積立金が増加したことが要因、投資及び出資金は、市病院事業会計への出資金が増加したことが要因となっている。</a:t>
          </a:r>
        </a:p>
        <a:p>
          <a:r>
            <a:rPr kumimoji="1" lang="ja-JP" altLang="en-US" sz="1300">
              <a:latin typeface="ＭＳ Ｐゴシック" panose="020B0600070205080204" pitchFamily="50" charset="-128"/>
              <a:ea typeface="ＭＳ Ｐゴシック" panose="020B0600070205080204" pitchFamily="50" charset="-128"/>
            </a:rPr>
            <a:t>今後は、公共施設の更新整備による市債の償還などに伴い公債費の増加が見込まれるため、社会情勢や市民ニーズを的確に把握し、事業の取捨選択を行うことで事業費の抑制に努めていく。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愛知県常滑市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58,662
56,673
55.90
34,423,231
33,231,683
1,183,973
15,189,058
29,323,227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102210</xdr:rowOff>
    </xdr:from>
    <xdr:to>
      <xdr:col>24</xdr:col>
      <xdr:colOff>63500</xdr:colOff>
      <xdr:row>35</xdr:row>
      <xdr:rowOff>25857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31510"/>
          <a:ext cx="838200" cy="9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25857</xdr:rowOff>
    </xdr:from>
    <xdr:to>
      <xdr:col>19</xdr:col>
      <xdr:colOff>177800</xdr:colOff>
      <xdr:row>35</xdr:row>
      <xdr:rowOff>87579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26607"/>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61519</xdr:rowOff>
    </xdr:from>
    <xdr:to>
      <xdr:col>15</xdr:col>
      <xdr:colOff>50800</xdr:colOff>
      <xdr:row>35</xdr:row>
      <xdr:rowOff>87579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62269"/>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61519</xdr:rowOff>
    </xdr:from>
    <xdr:to>
      <xdr:col>10</xdr:col>
      <xdr:colOff>114300</xdr:colOff>
      <xdr:row>35</xdr:row>
      <xdr:rowOff>101752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62269"/>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51410</xdr:rowOff>
    </xdr:from>
    <xdr:to>
      <xdr:col>24</xdr:col>
      <xdr:colOff>114300</xdr:colOff>
      <xdr:row>34</xdr:row>
      <xdr:rowOff>153010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8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74287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146507</xdr:rowOff>
    </xdr:from>
    <xdr:to>
      <xdr:col>20</xdr:col>
      <xdr:colOff>38100</xdr:colOff>
      <xdr:row>35</xdr:row>
      <xdr:rowOff>76657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7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93184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5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36779</xdr:rowOff>
    </xdr:from>
    <xdr:to>
      <xdr:col>15</xdr:col>
      <xdr:colOff>101600</xdr:colOff>
      <xdr:row>35</xdr:row>
      <xdr:rowOff>138379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154906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10719</xdr:rowOff>
    </xdr:from>
    <xdr:to>
      <xdr:col>10</xdr:col>
      <xdr:colOff>165100</xdr:colOff>
      <xdr:row>35</xdr:row>
      <xdr:rowOff>112319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1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128846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8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50952</xdr:rowOff>
    </xdr:from>
    <xdr:to>
      <xdr:col>6</xdr:col>
      <xdr:colOff>38100</xdr:colOff>
      <xdr:row>35</xdr:row>
      <xdr:rowOff>152552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169079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82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127282</xdr:rowOff>
    </xdr:from>
    <xdr:to>
      <xdr:col>24</xdr:col>
      <xdr:colOff>62865</xdr:colOff>
      <xdr:row>57</xdr:row>
      <xdr:rowOff>141890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9214132"/>
          <a:ext cx="1270" cy="700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145717</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1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141890</xdr:rowOff>
    </xdr:from>
    <xdr:to>
      <xdr:col>24</xdr:col>
      <xdr:colOff>152400</xdr:colOff>
      <xdr:row>57</xdr:row>
      <xdr:rowOff>141890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73959</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98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127282</xdr:rowOff>
    </xdr:from>
    <xdr:to>
      <xdr:col>24</xdr:col>
      <xdr:colOff>152400</xdr:colOff>
      <xdr:row>53</xdr:row>
      <xdr:rowOff>127282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21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46710</xdr:rowOff>
    </xdr:from>
    <xdr:to>
      <xdr:col>24</xdr:col>
      <xdr:colOff>63500</xdr:colOff>
      <xdr:row>57</xdr:row>
      <xdr:rowOff>49782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476460"/>
          <a:ext cx="838200" cy="34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43699</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4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65272</xdr:rowOff>
    </xdr:from>
    <xdr:to>
      <xdr:col>24</xdr:col>
      <xdr:colOff>114300</xdr:colOff>
      <xdr:row>56</xdr:row>
      <xdr:rowOff>166872</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6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135448</xdr:rowOff>
    </xdr:from>
    <xdr:to>
      <xdr:col>19</xdr:col>
      <xdr:colOff>177800</xdr:colOff>
      <xdr:row>57</xdr:row>
      <xdr:rowOff>49782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736648"/>
          <a:ext cx="889000" cy="8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96371</xdr:rowOff>
    </xdr:from>
    <xdr:to>
      <xdr:col>20</xdr:col>
      <xdr:colOff>38100</xdr:colOff>
      <xdr:row>57</xdr:row>
      <xdr:rowOff>26521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43048</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7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135448</xdr:rowOff>
    </xdr:from>
    <xdr:to>
      <xdr:col>15</xdr:col>
      <xdr:colOff>50800</xdr:colOff>
      <xdr:row>57</xdr:row>
      <xdr:rowOff>4063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736648"/>
          <a:ext cx="889000" cy="4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92064</xdr:rowOff>
    </xdr:from>
    <xdr:to>
      <xdr:col>15</xdr:col>
      <xdr:colOff>101600</xdr:colOff>
      <xdr:row>57</xdr:row>
      <xdr:rowOff>22214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13341</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82216</xdr:rowOff>
    </xdr:from>
    <xdr:to>
      <xdr:col>10</xdr:col>
      <xdr:colOff>114300</xdr:colOff>
      <xdr:row>57</xdr:row>
      <xdr:rowOff>4063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8826166"/>
          <a:ext cx="889000" cy="95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98927</xdr:rowOff>
    </xdr:from>
    <xdr:to>
      <xdr:col>10</xdr:col>
      <xdr:colOff>165100</xdr:colOff>
      <xdr:row>57</xdr:row>
      <xdr:rowOff>29077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45604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9933</xdr:rowOff>
    </xdr:from>
    <xdr:to>
      <xdr:col>6</xdr:col>
      <xdr:colOff>38100</xdr:colOff>
      <xdr:row>54</xdr:row>
      <xdr:rowOff>111533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102660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167360</xdr:rowOff>
    </xdr:from>
    <xdr:to>
      <xdr:col>24</xdr:col>
      <xdr:colOff>114300</xdr:colOff>
      <xdr:row>55</xdr:row>
      <xdr:rowOff>97510</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4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18787</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27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170432</xdr:rowOff>
    </xdr:from>
    <xdr:to>
      <xdr:col>20</xdr:col>
      <xdr:colOff>38100</xdr:colOff>
      <xdr:row>57</xdr:row>
      <xdr:rowOff>100582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7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91709</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8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84648</xdr:rowOff>
    </xdr:from>
    <xdr:to>
      <xdr:col>15</xdr:col>
      <xdr:colOff>101600</xdr:colOff>
      <xdr:row>57</xdr:row>
      <xdr:rowOff>14798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68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31325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46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124713</xdr:rowOff>
    </xdr:from>
    <xdr:to>
      <xdr:col>10</xdr:col>
      <xdr:colOff>165100</xdr:colOff>
      <xdr:row>57</xdr:row>
      <xdr:rowOff>54863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72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45990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81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31416</xdr:rowOff>
    </xdr:from>
    <xdr:to>
      <xdr:col>6</xdr:col>
      <xdr:colOff>38100</xdr:colOff>
      <xdr:row>51</xdr:row>
      <xdr:rowOff>133016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877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149543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8550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41532</xdr:rowOff>
    </xdr:from>
    <xdr:to>
      <xdr:col>24</xdr:col>
      <xdr:colOff>63500</xdr:colOff>
      <xdr:row>77</xdr:row>
      <xdr:rowOff>66221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43182"/>
          <a:ext cx="8382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66221</xdr:rowOff>
    </xdr:from>
    <xdr:to>
      <xdr:col>19</xdr:col>
      <xdr:colOff>177800</xdr:colOff>
      <xdr:row>78</xdr:row>
      <xdr:rowOff>43711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67871"/>
          <a:ext cx="889000" cy="14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146210</xdr:rowOff>
    </xdr:from>
    <xdr:to>
      <xdr:col>15</xdr:col>
      <xdr:colOff>50800</xdr:colOff>
      <xdr:row>78</xdr:row>
      <xdr:rowOff>43711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76410"/>
          <a:ext cx="889000" cy="24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146210</xdr:rowOff>
    </xdr:from>
    <xdr:to>
      <xdr:col>10</xdr:col>
      <xdr:colOff>114300</xdr:colOff>
      <xdr:row>78</xdr:row>
      <xdr:rowOff>148551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76410"/>
          <a:ext cx="889000" cy="34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162182</xdr:rowOff>
    </xdr:from>
    <xdr:to>
      <xdr:col>24</xdr:col>
      <xdr:colOff>114300</xdr:colOff>
      <xdr:row>77</xdr:row>
      <xdr:rowOff>92332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9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140609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7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15421</xdr:rowOff>
    </xdr:from>
    <xdr:to>
      <xdr:col>20</xdr:col>
      <xdr:colOff>38100</xdr:colOff>
      <xdr:row>77</xdr:row>
      <xdr:rowOff>117021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1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108148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0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164361</xdr:rowOff>
    </xdr:from>
    <xdr:to>
      <xdr:col>15</xdr:col>
      <xdr:colOff>101600</xdr:colOff>
      <xdr:row>78</xdr:row>
      <xdr:rowOff>94511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6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85638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5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95410</xdr:rowOff>
    </xdr:from>
    <xdr:to>
      <xdr:col>10</xdr:col>
      <xdr:colOff>165100</xdr:colOff>
      <xdr:row>77</xdr:row>
      <xdr:rowOff>25560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2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16687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18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97751</xdr:rowOff>
    </xdr:from>
    <xdr:to>
      <xdr:col>6</xdr:col>
      <xdr:colOff>38100</xdr:colOff>
      <xdr:row>79</xdr:row>
      <xdr:rowOff>27901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7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19028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6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35249</xdr:rowOff>
    </xdr:from>
    <xdr:to>
      <xdr:col>24</xdr:col>
      <xdr:colOff>63500</xdr:colOff>
      <xdr:row>96</xdr:row>
      <xdr:rowOff>100057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494449"/>
          <a:ext cx="838200" cy="6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35249</xdr:rowOff>
    </xdr:from>
    <xdr:to>
      <xdr:col>19</xdr:col>
      <xdr:colOff>177800</xdr:colOff>
      <xdr:row>96</xdr:row>
      <xdr:rowOff>116021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94449"/>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167094</xdr:rowOff>
    </xdr:from>
    <xdr:to>
      <xdr:col>15</xdr:col>
      <xdr:colOff>50800</xdr:colOff>
      <xdr:row>96</xdr:row>
      <xdr:rowOff>116021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454844"/>
          <a:ext cx="889000" cy="12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167094</xdr:rowOff>
    </xdr:from>
    <xdr:to>
      <xdr:col>10</xdr:col>
      <xdr:colOff>114300</xdr:colOff>
      <xdr:row>96</xdr:row>
      <xdr:rowOff>57386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454844"/>
          <a:ext cx="889000" cy="6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55002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153261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49257</xdr:rowOff>
    </xdr:from>
    <xdr:to>
      <xdr:col>24</xdr:col>
      <xdr:colOff>114300</xdr:colOff>
      <xdr:row>96</xdr:row>
      <xdr:rowOff>150857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0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27684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8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155899</xdr:rowOff>
    </xdr:from>
    <xdr:to>
      <xdr:col>20</xdr:col>
      <xdr:colOff>38100</xdr:colOff>
      <xdr:row>96</xdr:row>
      <xdr:rowOff>86049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4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102576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21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65221</xdr:rowOff>
    </xdr:from>
    <xdr:to>
      <xdr:col>15</xdr:col>
      <xdr:colOff>101600</xdr:colOff>
      <xdr:row>96</xdr:row>
      <xdr:rowOff>166821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2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157948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61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116294</xdr:rowOff>
    </xdr:from>
    <xdr:to>
      <xdr:col>10</xdr:col>
      <xdr:colOff>165100</xdr:colOff>
      <xdr:row>96</xdr:row>
      <xdr:rowOff>46444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0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62971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17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6586</xdr:rowOff>
    </xdr:from>
    <xdr:to>
      <xdr:col>6</xdr:col>
      <xdr:colOff>38100</xdr:colOff>
      <xdr:row>96</xdr:row>
      <xdr:rowOff>108186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6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124713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4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43252</xdr:rowOff>
    </xdr:from>
    <xdr:to>
      <xdr:col>55</xdr:col>
      <xdr:colOff>0</xdr:colOff>
      <xdr:row>39</xdr:row>
      <xdr:rowOff>44668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29802"/>
          <a:ext cx="838200" cy="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35415</xdr:rowOff>
    </xdr:from>
    <xdr:to>
      <xdr:col>50</xdr:col>
      <xdr:colOff>114300</xdr:colOff>
      <xdr:row>39</xdr:row>
      <xdr:rowOff>43252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21965"/>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27577</xdr:rowOff>
    </xdr:from>
    <xdr:to>
      <xdr:col>45</xdr:col>
      <xdr:colOff>177800</xdr:colOff>
      <xdr:row>39</xdr:row>
      <xdr:rowOff>35415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14127"/>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27577</xdr:rowOff>
    </xdr:from>
    <xdr:to>
      <xdr:col>41</xdr:col>
      <xdr:colOff>50800</xdr:colOff>
      <xdr:row>39</xdr:row>
      <xdr:rowOff>28666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714127"/>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165318</xdr:rowOff>
    </xdr:from>
    <xdr:to>
      <xdr:col>55</xdr:col>
      <xdr:colOff>50800</xdr:colOff>
      <xdr:row>39</xdr:row>
      <xdr:rowOff>95468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80245</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95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163902</xdr:rowOff>
    </xdr:from>
    <xdr:to>
      <xdr:col>50</xdr:col>
      <xdr:colOff>165100</xdr:colOff>
      <xdr:row>39</xdr:row>
      <xdr:rowOff>94052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7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85179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71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156065</xdr:rowOff>
    </xdr:from>
    <xdr:to>
      <xdr:col>46</xdr:col>
      <xdr:colOff>38100</xdr:colOff>
      <xdr:row>39</xdr:row>
      <xdr:rowOff>86215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7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77342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63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148227</xdr:rowOff>
    </xdr:from>
    <xdr:to>
      <xdr:col>41</xdr:col>
      <xdr:colOff>101600</xdr:colOff>
      <xdr:row>39</xdr:row>
      <xdr:rowOff>78377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69504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56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149316</xdr:rowOff>
    </xdr:from>
    <xdr:to>
      <xdr:col>36</xdr:col>
      <xdr:colOff>165100</xdr:colOff>
      <xdr:row>39</xdr:row>
      <xdr:rowOff>79466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6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70593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57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125059</xdr:rowOff>
    </xdr:from>
    <xdr:to>
      <xdr:col>55</xdr:col>
      <xdr:colOff>0</xdr:colOff>
      <xdr:row>58</xdr:row>
      <xdr:rowOff>133517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10069159"/>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129119</xdr:rowOff>
    </xdr:from>
    <xdr:to>
      <xdr:col>50</xdr:col>
      <xdr:colOff>114300</xdr:colOff>
      <xdr:row>58</xdr:row>
      <xdr:rowOff>133517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10073219"/>
          <a:ext cx="889000" cy="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73189</xdr:rowOff>
    </xdr:from>
    <xdr:to>
      <xdr:col>45</xdr:col>
      <xdr:colOff>177800</xdr:colOff>
      <xdr:row>58</xdr:row>
      <xdr:rowOff>129119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10017289"/>
          <a:ext cx="889000" cy="5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73189</xdr:rowOff>
    </xdr:from>
    <xdr:to>
      <xdr:col>41</xdr:col>
      <xdr:colOff>50800</xdr:colOff>
      <xdr:row>58</xdr:row>
      <xdr:rowOff>98138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10017289"/>
          <a:ext cx="889000" cy="2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158157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101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2383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1011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74259</xdr:rowOff>
    </xdr:from>
    <xdr:to>
      <xdr:col>55</xdr:col>
      <xdr:colOff>50800</xdr:colOff>
      <xdr:row>59</xdr:row>
      <xdr:rowOff>4409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1001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52686</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9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82717</xdr:rowOff>
    </xdr:from>
    <xdr:to>
      <xdr:col>50</xdr:col>
      <xdr:colOff>165100</xdr:colOff>
      <xdr:row>59</xdr:row>
      <xdr:rowOff>12867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1002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3994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1011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78319</xdr:rowOff>
    </xdr:from>
    <xdr:to>
      <xdr:col>46</xdr:col>
      <xdr:colOff>38100</xdr:colOff>
      <xdr:row>59</xdr:row>
      <xdr:rowOff>8469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02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171046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1011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22389</xdr:rowOff>
    </xdr:from>
    <xdr:to>
      <xdr:col>41</xdr:col>
      <xdr:colOff>101600</xdr:colOff>
      <xdr:row>58</xdr:row>
      <xdr:rowOff>123989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6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140516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74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47338</xdr:rowOff>
    </xdr:from>
    <xdr:to>
      <xdr:col>36</xdr:col>
      <xdr:colOff>165100</xdr:colOff>
      <xdr:row>58</xdr:row>
      <xdr:rowOff>148938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9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165465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7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16782</xdr:rowOff>
    </xdr:from>
    <xdr:to>
      <xdr:col>55</xdr:col>
      <xdr:colOff>0</xdr:colOff>
      <xdr:row>77</xdr:row>
      <xdr:rowOff>20782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218432"/>
          <a:ext cx="8382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122989</xdr:rowOff>
    </xdr:from>
    <xdr:to>
      <xdr:col>50</xdr:col>
      <xdr:colOff>114300</xdr:colOff>
      <xdr:row>77</xdr:row>
      <xdr:rowOff>20782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153189"/>
          <a:ext cx="889000" cy="6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122989</xdr:rowOff>
    </xdr:from>
    <xdr:to>
      <xdr:col>45</xdr:col>
      <xdr:colOff>177800</xdr:colOff>
      <xdr:row>76</xdr:row>
      <xdr:rowOff>126121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153189"/>
          <a:ext cx="8890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67165</xdr:rowOff>
    </xdr:from>
    <xdr:to>
      <xdr:col>41</xdr:col>
      <xdr:colOff>50800</xdr:colOff>
      <xdr:row>76</xdr:row>
      <xdr:rowOff>126121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097365"/>
          <a:ext cx="889000" cy="5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137432</xdr:rowOff>
    </xdr:from>
    <xdr:to>
      <xdr:col>55</xdr:col>
      <xdr:colOff>50800</xdr:colOff>
      <xdr:row>77</xdr:row>
      <xdr:rowOff>67582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115859</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4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141432</xdr:rowOff>
    </xdr:from>
    <xdr:to>
      <xdr:col>50</xdr:col>
      <xdr:colOff>165100</xdr:colOff>
      <xdr:row>77</xdr:row>
      <xdr:rowOff>71582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7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62709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2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72189</xdr:rowOff>
    </xdr:from>
    <xdr:to>
      <xdr:col>46</xdr:col>
      <xdr:colOff>38100</xdr:colOff>
      <xdr:row>77</xdr:row>
      <xdr:rowOff>2339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0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164916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1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75321</xdr:rowOff>
    </xdr:from>
    <xdr:to>
      <xdr:col>41</xdr:col>
      <xdr:colOff>101600</xdr:colOff>
      <xdr:row>77</xdr:row>
      <xdr:rowOff>5471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0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168048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19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16365</xdr:rowOff>
    </xdr:from>
    <xdr:to>
      <xdr:col>36</xdr:col>
      <xdr:colOff>165100</xdr:colOff>
      <xdr:row>76</xdr:row>
      <xdr:rowOff>117965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109092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13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168974</xdr:rowOff>
    </xdr:from>
    <xdr:to>
      <xdr:col>55</xdr:col>
      <xdr:colOff>0</xdr:colOff>
      <xdr:row>96</xdr:row>
      <xdr:rowOff>49073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56724"/>
          <a:ext cx="838200" cy="5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41630</xdr:rowOff>
    </xdr:from>
    <xdr:to>
      <xdr:col>50</xdr:col>
      <xdr:colOff>114300</xdr:colOff>
      <xdr:row>96</xdr:row>
      <xdr:rowOff>49073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500830"/>
          <a:ext cx="889000" cy="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34201</xdr:rowOff>
    </xdr:from>
    <xdr:to>
      <xdr:col>45</xdr:col>
      <xdr:colOff>177800</xdr:colOff>
      <xdr:row>96</xdr:row>
      <xdr:rowOff>41630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493401"/>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34201</xdr:rowOff>
    </xdr:from>
    <xdr:to>
      <xdr:col>41</xdr:col>
      <xdr:colOff>50800</xdr:colOff>
      <xdr:row>96</xdr:row>
      <xdr:rowOff>60350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93401"/>
          <a:ext cx="889000" cy="2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118174</xdr:rowOff>
    </xdr:from>
    <xdr:to>
      <xdr:col>55</xdr:col>
      <xdr:colOff>50800</xdr:colOff>
      <xdr:row>96</xdr:row>
      <xdr:rowOff>48324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0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96601</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38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169723</xdr:rowOff>
    </xdr:from>
    <xdr:to>
      <xdr:col>50</xdr:col>
      <xdr:colOff>165100</xdr:colOff>
      <xdr:row>96</xdr:row>
      <xdr:rowOff>99873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91000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55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162280</xdr:rowOff>
    </xdr:from>
    <xdr:to>
      <xdr:col>46</xdr:col>
      <xdr:colOff>38100</xdr:colOff>
      <xdr:row>96</xdr:row>
      <xdr:rowOff>92430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5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83557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54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154851</xdr:rowOff>
    </xdr:from>
    <xdr:to>
      <xdr:col>41</xdr:col>
      <xdr:colOff>101600</xdr:colOff>
      <xdr:row>96</xdr:row>
      <xdr:rowOff>85001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4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76128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5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9550</xdr:rowOff>
    </xdr:from>
    <xdr:to>
      <xdr:col>36</xdr:col>
      <xdr:colOff>165100</xdr:colOff>
      <xdr:row>96</xdr:row>
      <xdr:rowOff>111150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102277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5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521</xdr:rowOff>
    </xdr:from>
    <xdr:to>
      <xdr:col>85</xdr:col>
      <xdr:colOff>127000</xdr:colOff>
      <xdr:row>37</xdr:row>
      <xdr:rowOff>148577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344171"/>
          <a:ext cx="838200" cy="1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521</xdr:rowOff>
    </xdr:from>
    <xdr:to>
      <xdr:col>81</xdr:col>
      <xdr:colOff>50800</xdr:colOff>
      <xdr:row>38</xdr:row>
      <xdr:rowOff>75730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44171"/>
          <a:ext cx="889000" cy="24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36830</xdr:rowOff>
    </xdr:from>
    <xdr:to>
      <xdr:col>76</xdr:col>
      <xdr:colOff>114300</xdr:colOff>
      <xdr:row>38</xdr:row>
      <xdr:rowOff>75730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551930"/>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141110</xdr:rowOff>
    </xdr:from>
    <xdr:to>
      <xdr:col>71</xdr:col>
      <xdr:colOff>177800</xdr:colOff>
      <xdr:row>38</xdr:row>
      <xdr:rowOff>36830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484760"/>
          <a:ext cx="889000" cy="6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97777</xdr:rowOff>
    </xdr:from>
    <xdr:to>
      <xdr:col>85</xdr:col>
      <xdr:colOff>177800</xdr:colOff>
      <xdr:row>38</xdr:row>
      <xdr:rowOff>27927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4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76204</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1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121171</xdr:rowOff>
    </xdr:from>
    <xdr:to>
      <xdr:col>81</xdr:col>
      <xdr:colOff>101600</xdr:colOff>
      <xdr:row>37</xdr:row>
      <xdr:rowOff>51321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9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67848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06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24930</xdr:rowOff>
    </xdr:from>
    <xdr:to>
      <xdr:col>76</xdr:col>
      <xdr:colOff>165100</xdr:colOff>
      <xdr:row>38</xdr:row>
      <xdr:rowOff>126530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4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117657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3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157480</xdr:rowOff>
    </xdr:from>
    <xdr:to>
      <xdr:col>72</xdr:col>
      <xdr:colOff>38100</xdr:colOff>
      <xdr:row>38</xdr:row>
      <xdr:rowOff>87630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78757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9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90310</xdr:rowOff>
    </xdr:from>
    <xdr:to>
      <xdr:col>67</xdr:col>
      <xdr:colOff>101600</xdr:colOff>
      <xdr:row>38</xdr:row>
      <xdr:rowOff>20459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339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11587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30220</xdr:rowOff>
    </xdr:from>
    <xdr:to>
      <xdr:col>85</xdr:col>
      <xdr:colOff>127000</xdr:colOff>
      <xdr:row>53</xdr:row>
      <xdr:rowOff>108686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8602720"/>
          <a:ext cx="838200" cy="59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108686</xdr:rowOff>
    </xdr:from>
    <xdr:to>
      <xdr:col>81</xdr:col>
      <xdr:colOff>50800</xdr:colOff>
      <xdr:row>54</xdr:row>
      <xdr:rowOff>137471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195536"/>
          <a:ext cx="889000" cy="20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137471</xdr:rowOff>
    </xdr:from>
    <xdr:to>
      <xdr:col>76</xdr:col>
      <xdr:colOff>114300</xdr:colOff>
      <xdr:row>56</xdr:row>
      <xdr:rowOff>47669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395771"/>
          <a:ext cx="889000" cy="25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133469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66186</xdr:rowOff>
    </xdr:from>
    <xdr:to>
      <xdr:col>71</xdr:col>
      <xdr:colOff>177800</xdr:colOff>
      <xdr:row>56</xdr:row>
      <xdr:rowOff>47669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495936"/>
          <a:ext cx="889000" cy="15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150870</xdr:rowOff>
    </xdr:from>
    <xdr:to>
      <xdr:col>85</xdr:col>
      <xdr:colOff>177800</xdr:colOff>
      <xdr:row>50</xdr:row>
      <xdr:rowOff>81020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855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103897</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850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57886</xdr:rowOff>
    </xdr:from>
    <xdr:to>
      <xdr:col>81</xdr:col>
      <xdr:colOff>101600</xdr:colOff>
      <xdr:row>53</xdr:row>
      <xdr:rowOff>159486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14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4563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891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86671</xdr:rowOff>
    </xdr:from>
    <xdr:to>
      <xdr:col>76</xdr:col>
      <xdr:colOff>165100</xdr:colOff>
      <xdr:row>55</xdr:row>
      <xdr:rowOff>16821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3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33348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12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168319</xdr:rowOff>
    </xdr:from>
    <xdr:to>
      <xdr:col>72</xdr:col>
      <xdr:colOff>38100</xdr:colOff>
      <xdr:row>56</xdr:row>
      <xdr:rowOff>98469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59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89596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69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15386</xdr:rowOff>
    </xdr:from>
    <xdr:to>
      <xdr:col>67</xdr:col>
      <xdr:colOff>101600</xdr:colOff>
      <xdr:row>55</xdr:row>
      <xdr:rowOff>116986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44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108113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5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62351</xdr:rowOff>
    </xdr:from>
    <xdr:to>
      <xdr:col>85</xdr:col>
      <xdr:colOff>127000</xdr:colOff>
      <xdr:row>96</xdr:row>
      <xdr:rowOff>78713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521551"/>
          <a:ext cx="838200" cy="1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44652</xdr:rowOff>
    </xdr:from>
    <xdr:to>
      <xdr:col>81</xdr:col>
      <xdr:colOff>50800</xdr:colOff>
      <xdr:row>96</xdr:row>
      <xdr:rowOff>78713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503852"/>
          <a:ext cx="8890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84657</xdr:rowOff>
    </xdr:from>
    <xdr:to>
      <xdr:col>76</xdr:col>
      <xdr:colOff>114300</xdr:colOff>
      <xdr:row>96</xdr:row>
      <xdr:rowOff>44652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200957"/>
          <a:ext cx="889000" cy="3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84657</xdr:rowOff>
    </xdr:from>
    <xdr:to>
      <xdr:col>71</xdr:col>
      <xdr:colOff>177800</xdr:colOff>
      <xdr:row>96</xdr:row>
      <xdr:rowOff>40487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200957"/>
          <a:ext cx="889000" cy="29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11551</xdr:rowOff>
    </xdr:from>
    <xdr:to>
      <xdr:col>85</xdr:col>
      <xdr:colOff>177800</xdr:colOff>
      <xdr:row>96</xdr:row>
      <xdr:rowOff>113151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47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161428</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4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27913</xdr:rowOff>
    </xdr:from>
    <xdr:to>
      <xdr:col>81</xdr:col>
      <xdr:colOff>101600</xdr:colOff>
      <xdr:row>96</xdr:row>
      <xdr:rowOff>129513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48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120640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57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165302</xdr:rowOff>
    </xdr:from>
    <xdr:to>
      <xdr:col>76</xdr:col>
      <xdr:colOff>165100</xdr:colOff>
      <xdr:row>96</xdr:row>
      <xdr:rowOff>95452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45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86579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54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33857</xdr:rowOff>
    </xdr:from>
    <xdr:to>
      <xdr:col>72</xdr:col>
      <xdr:colOff>38100</xdr:colOff>
      <xdr:row>94</xdr:row>
      <xdr:rowOff>135457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15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151984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92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161137</xdr:rowOff>
    </xdr:from>
    <xdr:to>
      <xdr:col>67</xdr:col>
      <xdr:colOff>101600</xdr:colOff>
      <xdr:row>96</xdr:row>
      <xdr:rowOff>91287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44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82414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54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11227</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6354877"/>
          <a:ext cx="1269" cy="299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17573</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041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129354</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6130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11227</xdr:rowOff>
    </xdr:from>
    <xdr:to>
      <xdr:col>116</xdr:col>
      <xdr:colOff>152400</xdr:colOff>
      <xdr:row>37</xdr:row>
      <xdr:rowOff>11227</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35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80127</xdr:rowOff>
    </xdr:from>
    <xdr:to>
      <xdr:col>116</xdr:col>
      <xdr:colOff>63500</xdr:colOff>
      <xdr:row>37</xdr:row>
      <xdr:rowOff>11227</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5566527"/>
          <a:ext cx="838200" cy="78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62023</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771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83596</xdr:rowOff>
    </xdr:from>
    <xdr:to>
      <xdr:col>116</xdr:col>
      <xdr:colOff>114300</xdr:colOff>
      <xdr:row>39</xdr:row>
      <xdr:rowOff>13746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9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80127</xdr:rowOff>
    </xdr:from>
    <xdr:to>
      <xdr:col>111</xdr:col>
      <xdr:colOff>177800</xdr:colOff>
      <xdr:row>32</xdr:row>
      <xdr:rowOff>82093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0434300" y="5566527"/>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62474</xdr:rowOff>
    </xdr:from>
    <xdr:to>
      <xdr:col>112</xdr:col>
      <xdr:colOff>38100</xdr:colOff>
      <xdr:row>38</xdr:row>
      <xdr:rowOff>164074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155201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67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82093</xdr:rowOff>
    </xdr:from>
    <xdr:to>
      <xdr:col>107</xdr:col>
      <xdr:colOff>50800</xdr:colOff>
      <xdr:row>37</xdr:row>
      <xdr:rowOff>7249</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9545300" y="5568493"/>
          <a:ext cx="889000" cy="78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72486</xdr:rowOff>
    </xdr:from>
    <xdr:to>
      <xdr:col>107</xdr:col>
      <xdr:colOff>101600</xdr:colOff>
      <xdr:row>39</xdr:row>
      <xdr:rowOff>2636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165213</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680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7249</xdr:rowOff>
    </xdr:from>
    <xdr:to>
      <xdr:col>102</xdr:col>
      <xdr:colOff>114300</xdr:colOff>
      <xdr:row>37</xdr:row>
      <xdr:rowOff>9901</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8656300" y="6350899"/>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71755</xdr:rowOff>
    </xdr:from>
    <xdr:to>
      <xdr:col>102</xdr:col>
      <xdr:colOff>165100</xdr:colOff>
      <xdr:row>39</xdr:row>
      <xdr:rowOff>1905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164482</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679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85562</xdr:rowOff>
    </xdr:from>
    <xdr:to>
      <xdr:col>98</xdr:col>
      <xdr:colOff>38100</xdr:colOff>
      <xdr:row>39</xdr:row>
      <xdr:rowOff>15712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6839</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6933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131877</xdr:rowOff>
    </xdr:from>
    <xdr:to>
      <xdr:col>116</xdr:col>
      <xdr:colOff>114300</xdr:colOff>
      <xdr:row>37</xdr:row>
      <xdr:rowOff>62027</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30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84904</xdr:rowOff>
    </xdr:from>
    <xdr:ext cx="469744"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25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29327</xdr:rowOff>
    </xdr:from>
    <xdr:to>
      <xdr:col>112</xdr:col>
      <xdr:colOff>38100</xdr:colOff>
      <xdr:row>32</xdr:row>
      <xdr:rowOff>130927</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551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147454</xdr:rowOff>
    </xdr:from>
    <xdr:ext cx="534377"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056111" y="529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31293</xdr:rowOff>
    </xdr:from>
    <xdr:to>
      <xdr:col>107</xdr:col>
      <xdr:colOff>101600</xdr:colOff>
      <xdr:row>32</xdr:row>
      <xdr:rowOff>132893</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551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149420</xdr:rowOff>
    </xdr:from>
    <xdr:ext cx="534377"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167111" y="529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127899</xdr:rowOff>
    </xdr:from>
    <xdr:to>
      <xdr:col>102</xdr:col>
      <xdr:colOff>165100</xdr:colOff>
      <xdr:row>37</xdr:row>
      <xdr:rowOff>58049</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30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74576</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10428" y="607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130551</xdr:rowOff>
    </xdr:from>
    <xdr:to>
      <xdr:col>98</xdr:col>
      <xdr:colOff>38100</xdr:colOff>
      <xdr:row>37</xdr:row>
      <xdr:rowOff>60701</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3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77228</xdr:rowOff>
    </xdr:from>
    <xdr:ext cx="469744"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21428" y="607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議会費、総務費、教育費、 諸支出金が類似団体平均を上回った。</a:t>
          </a:r>
        </a:p>
        <a:p>
          <a:r>
            <a:rPr kumimoji="1" lang="ja-JP" altLang="en-US" sz="1300">
              <a:latin typeface="ＭＳ Ｐゴシック" panose="020B0600070205080204" pitchFamily="50" charset="-128"/>
              <a:ea typeface="ＭＳ Ｐゴシック" panose="020B0600070205080204" pitchFamily="50" charset="-128"/>
            </a:rPr>
            <a:t>特に教育費は大きく上回っており、学校給食共同調理場建設事業、市温水プール大規模改修事業を実施したことなどが要因となっている。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総務費については、ボートレース事業収益の繰入方針見直しに伴う繰入額の増に伴い基金への積立金が増加したことなどが要因となっている。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諸支出金については、市民病院及び消防本部庁舎を移転するための公益的施設用地取得に係る債務を償還したことが要因となっている。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愛知県常滑市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財政調整基金については、決算剰余金を中心に積み立てるとともに、最低限の取り崩しに努めている。</a:t>
          </a:r>
        </a:p>
        <a:p>
          <a:r>
            <a:rPr kumimoji="1" lang="ja-JP" altLang="en-US" sz="1400">
              <a:latin typeface="ＭＳ ゴシック" pitchFamily="49" charset="-128"/>
              <a:ea typeface="ＭＳ ゴシック" pitchFamily="49" charset="-128"/>
            </a:rPr>
            <a:t>　令和６年度は、人件費の増加や物価高騰の影響がある中で、財政調整基金を取り崩さずに財政運営ができ、積立を行うことができたため、残高が増加した。</a:t>
          </a:r>
        </a:p>
        <a:p>
          <a:r>
            <a:rPr kumimoji="1" lang="ja-JP" altLang="en-US" sz="1400">
              <a:latin typeface="ＭＳ ゴシック" pitchFamily="49" charset="-128"/>
              <a:ea typeface="ＭＳ ゴシック" pitchFamily="49" charset="-128"/>
            </a:rPr>
            <a:t>　今後も、財政調整基金については、標準財政規模の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％以上の残高確保を目指し、財政運営に努めていく。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愛知県常滑市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前年度に引き続き収入確保及び経費節減に努めた結果、全会計において黒字となった。</a:t>
          </a:r>
        </a:p>
        <a:p>
          <a:r>
            <a:rPr kumimoji="1" lang="ja-JP" altLang="en-US" sz="1400">
              <a:latin typeface="ＭＳ ゴシック" pitchFamily="49" charset="-128"/>
              <a:ea typeface="ＭＳ ゴシック" pitchFamily="49" charset="-128"/>
            </a:rPr>
            <a:t>　モーターボート競走事業会計については、令和３年度に新スタンド、コミュニティパーク等をオープンした。令和６年度は</a:t>
          </a:r>
          <a:r>
            <a:rPr kumimoji="1" lang="en-US" altLang="ja-JP" sz="1400">
              <a:latin typeface="ＭＳ ゴシック" pitchFamily="49" charset="-128"/>
              <a:ea typeface="ＭＳ ゴシック" pitchFamily="49" charset="-128"/>
            </a:rPr>
            <a:t>PGⅠ</a:t>
          </a:r>
          <a:r>
            <a:rPr kumimoji="1" lang="ja-JP" altLang="en-US" sz="1400">
              <a:latin typeface="ＭＳ ゴシック" pitchFamily="49" charset="-128"/>
              <a:ea typeface="ＭＳ ゴシック" pitchFamily="49" charset="-128"/>
            </a:rPr>
            <a:t>ボートレースバトルチャンピオントーナメントを開催したほか、電話投票会員向けキャンペーンや公式</a:t>
          </a:r>
          <a:r>
            <a:rPr kumimoji="1" lang="en-US" altLang="ja-JP" sz="1400">
              <a:latin typeface="ＭＳ ゴシック" pitchFamily="49" charset="-128"/>
              <a:ea typeface="ＭＳ ゴシック" pitchFamily="49" charset="-128"/>
            </a:rPr>
            <a:t>YouTube</a:t>
          </a:r>
          <a:r>
            <a:rPr kumimoji="1" lang="ja-JP" altLang="en-US" sz="1400">
              <a:latin typeface="ＭＳ ゴシック" pitchFamily="49" charset="-128"/>
              <a:ea typeface="ＭＳ ゴシック" pitchFamily="49" charset="-128"/>
            </a:rPr>
            <a:t>チャンネルでの配信などを実施し前年度より収益は増加したが、一般会計への繰出金の増加により黒字額が減少した。</a:t>
          </a:r>
        </a:p>
        <a:p>
          <a:r>
            <a:rPr kumimoji="1" lang="ja-JP" altLang="en-US" sz="1400">
              <a:latin typeface="ＭＳ ゴシック" pitchFamily="49" charset="-128"/>
              <a:ea typeface="ＭＳ ゴシック" pitchFamily="49" charset="-128"/>
            </a:rPr>
            <a:t>　病院事業会計については、入院患者数が増加した一方で外来患者数及び入院・外来単価は減少したため、医業収益が前年度から減少し、新型コロナ関連補助金の皆減により、医業外収益も減少した。</a:t>
          </a:r>
        </a:p>
        <a:p>
          <a:r>
            <a:rPr kumimoji="1" lang="ja-JP" altLang="en-US" sz="1400">
              <a:latin typeface="ＭＳ ゴシック" pitchFamily="49" charset="-128"/>
              <a:ea typeface="ＭＳ ゴシック" pitchFamily="49" charset="-128"/>
            </a:rPr>
            <a:t>　下水道事業会計については、使用料収益は前年度と比べ増加したが、他会計負担金等が減少したため、下水道事業収益が前年度から減少した。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水道事業会計については、コロナ禍に低下していた中部国際空港やホテルにおける使用水量が回復傾向にあり、水道事業収益が前年度から増加した。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34423231</v>
      </c>
      <c r="BO4" s="449"/>
      <c r="BP4" s="449"/>
      <c r="BQ4" s="449"/>
      <c r="BR4" s="449"/>
      <c r="BS4" s="449"/>
      <c r="BT4" s="449"/>
      <c r="BU4" s="450"/>
      <c r="BV4" s="448">
        <v>28875968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7.8</v>
      </c>
      <c r="CU4" s="589"/>
      <c r="CV4" s="589"/>
      <c r="CW4" s="589"/>
      <c r="CX4" s="589"/>
      <c r="CY4" s="589"/>
      <c r="CZ4" s="589"/>
      <c r="DA4" s="590"/>
      <c r="DB4" s="588">
        <v>6.6</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33231683</v>
      </c>
      <c r="BO5" s="420"/>
      <c r="BP5" s="420"/>
      <c r="BQ5" s="420"/>
      <c r="BR5" s="420"/>
      <c r="BS5" s="420"/>
      <c r="BT5" s="420"/>
      <c r="BU5" s="421"/>
      <c r="BV5" s="419">
        <v>27889644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85.6</v>
      </c>
      <c r="CU5" s="417"/>
      <c r="CV5" s="417"/>
      <c r="CW5" s="417"/>
      <c r="CX5" s="417"/>
      <c r="CY5" s="417"/>
      <c r="CZ5" s="417"/>
      <c r="DA5" s="418"/>
      <c r="DB5" s="416">
        <v>86.9</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1191548</v>
      </c>
      <c r="BO6" s="420"/>
      <c r="BP6" s="420"/>
      <c r="BQ6" s="420"/>
      <c r="BR6" s="420"/>
      <c r="BS6" s="420"/>
      <c r="BT6" s="420"/>
      <c r="BU6" s="421"/>
      <c r="BV6" s="419">
        <v>986324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85.9</v>
      </c>
      <c r="CU6" s="563"/>
      <c r="CV6" s="563"/>
      <c r="CW6" s="563"/>
      <c r="CX6" s="563"/>
      <c r="CY6" s="563"/>
      <c r="CZ6" s="563"/>
      <c r="DA6" s="564"/>
      <c r="DB6" s="562">
        <v>87.3</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7575</v>
      </c>
      <c r="BO7" s="420"/>
      <c r="BP7" s="420"/>
      <c r="BQ7" s="420"/>
      <c r="BR7" s="420"/>
      <c r="BS7" s="420"/>
      <c r="BT7" s="420"/>
      <c r="BU7" s="421"/>
      <c r="BV7" s="419">
        <v>39249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15189058</v>
      </c>
      <c r="CU7" s="420"/>
      <c r="CV7" s="420"/>
      <c r="CW7" s="420"/>
      <c r="CX7" s="420"/>
      <c r="CY7" s="420"/>
      <c r="CZ7" s="420"/>
      <c r="DA7" s="421"/>
      <c r="DB7" s="419">
        <v>14443612</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1183973</v>
      </c>
      <c r="BO8" s="420"/>
      <c r="BP8" s="420"/>
      <c r="BQ8" s="420"/>
      <c r="BR8" s="420"/>
      <c r="BS8" s="420"/>
      <c r="BT8" s="420"/>
      <c r="BU8" s="421"/>
      <c r="BV8" s="419">
        <v>947075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0.92</v>
      </c>
      <c r="CU8" s="523"/>
      <c r="CV8" s="523"/>
      <c r="CW8" s="523"/>
      <c r="CX8" s="523"/>
      <c r="CY8" s="523"/>
      <c r="CZ8" s="523"/>
      <c r="DA8" s="524"/>
      <c r="DB8" s="522">
        <v>0.93</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58710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236898</v>
      </c>
      <c r="BO9" s="420"/>
      <c r="BP9" s="420"/>
      <c r="BQ9" s="420"/>
      <c r="BR9" s="420"/>
      <c r="BS9" s="420"/>
      <c r="BT9" s="420"/>
      <c r="BU9" s="421"/>
      <c r="BV9" s="419">
        <v>-189485</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8.5</v>
      </c>
      <c r="CU9" s="417"/>
      <c r="CV9" s="417"/>
      <c r="CW9" s="417"/>
      <c r="CX9" s="417"/>
      <c r="CY9" s="417"/>
      <c r="CZ9" s="417"/>
      <c r="DA9" s="418"/>
      <c r="DB9" s="416">
        <v>9.8000000000000007</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56547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600907</v>
      </c>
      <c r="BO10" s="420"/>
      <c r="BP10" s="420"/>
      <c r="BQ10" s="420"/>
      <c r="BR10" s="420"/>
      <c r="BS10" s="420"/>
      <c r="BT10" s="420"/>
      <c r="BU10" s="421"/>
      <c r="BV10" s="419">
        <v>700228</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58662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1410000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56673</v>
      </c>
      <c r="S13" s="507"/>
      <c r="T13" s="507"/>
      <c r="U13" s="507"/>
      <c r="V13" s="508"/>
      <c r="W13" s="509" t="s">
        <v>131</v>
      </c>
      <c r="X13" s="405"/>
      <c r="Y13" s="405"/>
      <c r="Z13" s="405"/>
      <c r="AA13" s="405"/>
      <c r="AB13" s="406"/>
      <c r="AC13" s="372">
        <v>753</v>
      </c>
      <c r="AD13" s="373"/>
      <c r="AE13" s="373"/>
      <c r="AF13" s="373"/>
      <c r="AG13" s="374"/>
      <c r="AH13" s="372">
        <v>844</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837805</v>
      </c>
      <c r="BO13" s="420"/>
      <c r="BP13" s="420"/>
      <c r="BQ13" s="420"/>
      <c r="BR13" s="420"/>
      <c r="BS13" s="420"/>
      <c r="BT13" s="420"/>
      <c r="BU13" s="421"/>
      <c r="BV13" s="419">
        <v>-899257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12</v>
      </c>
      <c r="CU13" s="417"/>
      <c r="CV13" s="417"/>
      <c r="CW13" s="417"/>
      <c r="CX13" s="417"/>
      <c r="CY13" s="417"/>
      <c r="CZ13" s="417"/>
      <c r="DA13" s="418"/>
      <c r="DB13" s="416">
        <v>12</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58621</v>
      </c>
      <c r="S14" s="507"/>
      <c r="T14" s="507"/>
      <c r="U14" s="507"/>
      <c r="V14" s="508"/>
      <c r="W14" s="510"/>
      <c r="X14" s="408"/>
      <c r="Y14" s="408"/>
      <c r="Z14" s="408"/>
      <c r="AA14" s="408"/>
      <c r="AB14" s="409"/>
      <c r="AC14" s="499">
        <v>2.8</v>
      </c>
      <c r="AD14" s="500"/>
      <c r="AE14" s="500"/>
      <c r="AF14" s="500"/>
      <c r="AG14" s="501"/>
      <c r="AH14" s="499">
        <v>3.2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80.2</v>
      </c>
      <c r="CU14" s="517"/>
      <c r="CV14" s="517"/>
      <c r="CW14" s="517"/>
      <c r="CX14" s="517"/>
      <c r="CY14" s="517"/>
      <c r="CZ14" s="517"/>
      <c r="DA14" s="518"/>
      <c r="DB14" s="516">
        <v>101.2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56926</v>
      </c>
      <c r="S15" s="507"/>
      <c r="T15" s="507"/>
      <c r="U15" s="507"/>
      <c r="V15" s="508"/>
      <c r="W15" s="509" t="s">
        <v>137</v>
      </c>
      <c r="X15" s="405"/>
      <c r="Y15" s="405"/>
      <c r="Z15" s="405"/>
      <c r="AA15" s="405"/>
      <c r="AB15" s="406"/>
      <c r="AC15" s="372">
        <v>8655</v>
      </c>
      <c r="AD15" s="373"/>
      <c r="AE15" s="373"/>
      <c r="AF15" s="373"/>
      <c r="AG15" s="374"/>
      <c r="AH15" s="372">
        <v>8591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10767860</v>
      </c>
      <c r="BO15" s="449"/>
      <c r="BP15" s="449"/>
      <c r="BQ15" s="449"/>
      <c r="BR15" s="449"/>
      <c r="BS15" s="449"/>
      <c r="BT15" s="449"/>
      <c r="BU15" s="450"/>
      <c r="BV15" s="448">
        <v>10667199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31.8</v>
      </c>
      <c r="AD16" s="500"/>
      <c r="AE16" s="500"/>
      <c r="AF16" s="500"/>
      <c r="AG16" s="501"/>
      <c r="AH16" s="499">
        <v>32.4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11990186</v>
      </c>
      <c r="BO16" s="420"/>
      <c r="BP16" s="420"/>
      <c r="BQ16" s="420"/>
      <c r="BR16" s="420"/>
      <c r="BS16" s="420"/>
      <c r="BT16" s="420"/>
      <c r="BU16" s="421"/>
      <c r="BV16" s="419">
        <v>11405689</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17802</v>
      </c>
      <c r="AD17" s="373"/>
      <c r="AE17" s="373"/>
      <c r="AF17" s="373"/>
      <c r="AG17" s="374"/>
      <c r="AH17" s="372">
        <v>17091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13767876</v>
      </c>
      <c r="BO17" s="420"/>
      <c r="BP17" s="420"/>
      <c r="BQ17" s="420"/>
      <c r="BR17" s="420"/>
      <c r="BS17" s="420"/>
      <c r="BT17" s="420"/>
      <c r="BU17" s="421"/>
      <c r="BV17" s="419">
        <v>13631413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55.9</v>
      </c>
      <c r="M18" s="472"/>
      <c r="N18" s="472"/>
      <c r="O18" s="472"/>
      <c r="P18" s="472"/>
      <c r="Q18" s="472"/>
      <c r="R18" s="473"/>
      <c r="S18" s="473"/>
      <c r="T18" s="473"/>
      <c r="U18" s="473"/>
      <c r="V18" s="474"/>
      <c r="W18" s="490"/>
      <c r="X18" s="491"/>
      <c r="Y18" s="491"/>
      <c r="Z18" s="491"/>
      <c r="AA18" s="491"/>
      <c r="AB18" s="515"/>
      <c r="AC18" s="389">
        <v>65.400000000000006</v>
      </c>
      <c r="AD18" s="390"/>
      <c r="AE18" s="390"/>
      <c r="AF18" s="390"/>
      <c r="AG18" s="475"/>
      <c r="AH18" s="389">
        <v>64.400000000000006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13460598</v>
      </c>
      <c r="BO18" s="420"/>
      <c r="BP18" s="420"/>
      <c r="BQ18" s="420"/>
      <c r="BR18" s="420"/>
      <c r="BS18" s="420"/>
      <c r="BT18" s="420"/>
      <c r="BU18" s="421"/>
      <c r="BV18" s="419">
        <v>12770400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1050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23014127</v>
      </c>
      <c r="BO19" s="420"/>
      <c r="BP19" s="420"/>
      <c r="BQ19" s="420"/>
      <c r="BR19" s="420"/>
      <c r="BS19" s="420"/>
      <c r="BT19" s="420"/>
      <c r="BU19" s="421"/>
      <c r="BV19" s="419">
        <v>19257221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24566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29323227</v>
      </c>
      <c r="BO22" s="449"/>
      <c r="BP22" s="449"/>
      <c r="BQ22" s="449"/>
      <c r="BR22" s="449"/>
      <c r="BS22" s="449"/>
      <c r="BT22" s="449"/>
      <c r="BU22" s="450"/>
      <c r="BV22" s="448">
        <v>26974218</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19576854</v>
      </c>
      <c r="BO23" s="420"/>
      <c r="BP23" s="420"/>
      <c r="BQ23" s="420"/>
      <c r="BR23" s="420"/>
      <c r="BS23" s="420"/>
      <c r="BT23" s="420"/>
      <c r="BU23" s="421"/>
      <c r="BV23" s="419">
        <v>17403919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9460</v>
      </c>
      <c r="R24" s="373"/>
      <c r="S24" s="373"/>
      <c r="T24" s="373"/>
      <c r="U24" s="373"/>
      <c r="V24" s="374"/>
      <c r="W24" s="462"/>
      <c r="X24" s="399"/>
      <c r="Y24" s="400"/>
      <c r="Z24" s="375" t="s">
        <v>162</v>
      </c>
      <c r="AA24" s="376"/>
      <c r="AB24" s="376"/>
      <c r="AC24" s="376"/>
      <c r="AD24" s="376"/>
      <c r="AE24" s="376"/>
      <c r="AF24" s="376"/>
      <c r="AG24" s="377"/>
      <c r="AH24" s="372">
        <v>480</v>
      </c>
      <c r="AI24" s="373"/>
      <c r="AJ24" s="373"/>
      <c r="AK24" s="373"/>
      <c r="AL24" s="374"/>
      <c r="AM24" s="372">
        <v>1377120</v>
      </c>
      <c r="AN24" s="373"/>
      <c r="AO24" s="373"/>
      <c r="AP24" s="373"/>
      <c r="AQ24" s="373"/>
      <c r="AR24" s="374"/>
      <c r="AS24" s="372">
        <v>2869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23930267</v>
      </c>
      <c r="BO24" s="420"/>
      <c r="BP24" s="420"/>
      <c r="BQ24" s="420"/>
      <c r="BR24" s="420"/>
      <c r="BS24" s="420"/>
      <c r="BT24" s="420"/>
      <c r="BU24" s="421"/>
      <c r="BV24" s="419">
        <v>21037850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7750</v>
      </c>
      <c r="R25" s="373"/>
      <c r="S25" s="373"/>
      <c r="T25" s="373"/>
      <c r="U25" s="373"/>
      <c r="V25" s="374"/>
      <c r="W25" s="462"/>
      <c r="X25" s="399"/>
      <c r="Y25" s="400"/>
      <c r="Z25" s="375" t="s">
        <v>165</v>
      </c>
      <c r="AA25" s="376"/>
      <c r="AB25" s="376"/>
      <c r="AC25" s="376"/>
      <c r="AD25" s="376"/>
      <c r="AE25" s="376"/>
      <c r="AF25" s="376"/>
      <c r="AG25" s="377"/>
      <c r="AH25" s="372">
        <v>96</v>
      </c>
      <c r="AI25" s="373"/>
      <c r="AJ25" s="373"/>
      <c r="AK25" s="373"/>
      <c r="AL25" s="374"/>
      <c r="AM25" s="372">
        <v>283008</v>
      </c>
      <c r="AN25" s="373"/>
      <c r="AO25" s="373"/>
      <c r="AP25" s="373"/>
      <c r="AQ25" s="373"/>
      <c r="AR25" s="374"/>
      <c r="AS25" s="372">
        <v>2948</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7836770</v>
      </c>
      <c r="BO25" s="449"/>
      <c r="BP25" s="449"/>
      <c r="BQ25" s="449"/>
      <c r="BR25" s="449"/>
      <c r="BS25" s="449"/>
      <c r="BT25" s="449"/>
      <c r="BU25" s="450"/>
      <c r="BV25" s="448">
        <v>7754298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6930</v>
      </c>
      <c r="R26" s="373"/>
      <c r="S26" s="373"/>
      <c r="T26" s="373"/>
      <c r="U26" s="373"/>
      <c r="V26" s="374"/>
      <c r="W26" s="462"/>
      <c r="X26" s="399"/>
      <c r="Y26" s="400"/>
      <c r="Z26" s="375" t="s">
        <v>168</v>
      </c>
      <c r="AA26" s="430"/>
      <c r="AB26" s="430"/>
      <c r="AC26" s="430"/>
      <c r="AD26" s="430"/>
      <c r="AE26" s="430"/>
      <c r="AF26" s="430"/>
      <c r="AG26" s="431"/>
      <c r="AH26" s="372">
        <v>10</v>
      </c>
      <c r="AI26" s="373"/>
      <c r="AJ26" s="373"/>
      <c r="AK26" s="373"/>
      <c r="AL26" s="374"/>
      <c r="AM26" s="372">
        <v>26290</v>
      </c>
      <c r="AN26" s="373"/>
      <c r="AO26" s="373"/>
      <c r="AP26" s="373"/>
      <c r="AQ26" s="373"/>
      <c r="AR26" s="374"/>
      <c r="AS26" s="372">
        <v>2629</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4200000</v>
      </c>
      <c r="BO26" s="420"/>
      <c r="BP26" s="420"/>
      <c r="BQ26" s="420"/>
      <c r="BR26" s="420"/>
      <c r="BS26" s="420"/>
      <c r="BT26" s="420"/>
      <c r="BU26" s="421"/>
      <c r="BV26" s="419">
        <v>400000</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5030</v>
      </c>
      <c r="R27" s="373"/>
      <c r="S27" s="373"/>
      <c r="T27" s="373"/>
      <c r="U27" s="373"/>
      <c r="V27" s="374"/>
      <c r="W27" s="462"/>
      <c r="X27" s="399"/>
      <c r="Y27" s="400"/>
      <c r="Z27" s="375" t="s">
        <v>171</v>
      </c>
      <c r="AA27" s="376"/>
      <c r="AB27" s="376"/>
      <c r="AC27" s="376"/>
      <c r="AD27" s="376"/>
      <c r="AE27" s="376"/>
      <c r="AF27" s="376"/>
      <c r="AG27" s="377"/>
      <c r="AH27" s="372">
        <v>1</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4420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2541421</v>
      </c>
      <c r="BO28" s="449"/>
      <c r="BP28" s="449"/>
      <c r="BQ28" s="449"/>
      <c r="BR28" s="449"/>
      <c r="BS28" s="449"/>
      <c r="BT28" s="449"/>
      <c r="BU28" s="450"/>
      <c r="BV28" s="448">
        <v>1940514</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16</v>
      </c>
      <c r="M29" s="373"/>
      <c r="N29" s="373"/>
      <c r="O29" s="373"/>
      <c r="P29" s="374"/>
      <c r="Q29" s="372">
        <v>4040</v>
      </c>
      <c r="R29" s="373"/>
      <c r="S29" s="373"/>
      <c r="T29" s="373"/>
      <c r="U29" s="373"/>
      <c r="V29" s="374"/>
      <c r="W29" s="463"/>
      <c r="X29" s="464"/>
      <c r="Y29" s="465"/>
      <c r="Z29" s="375" t="s">
        <v>178</v>
      </c>
      <c r="AA29" s="376"/>
      <c r="AB29" s="376"/>
      <c r="AC29" s="376"/>
      <c r="AD29" s="376"/>
      <c r="AE29" s="376"/>
      <c r="AF29" s="376"/>
      <c r="AG29" s="377"/>
      <c r="AH29" s="372">
        <v>481</v>
      </c>
      <c r="AI29" s="373"/>
      <c r="AJ29" s="373"/>
      <c r="AK29" s="373"/>
      <c r="AL29" s="374"/>
      <c r="AM29" s="372">
        <v>1381161</v>
      </c>
      <c r="AN29" s="373"/>
      <c r="AO29" s="373"/>
      <c r="AP29" s="373"/>
      <c r="AQ29" s="373"/>
      <c r="AR29" s="374"/>
      <c r="AS29" s="372">
        <v>2871</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828565</v>
      </c>
      <c r="BO29" s="420"/>
      <c r="BP29" s="420"/>
      <c r="BQ29" s="420"/>
      <c r="BR29" s="420"/>
      <c r="BS29" s="420"/>
      <c r="BT29" s="420"/>
      <c r="BU29" s="421"/>
      <c r="BV29" s="419">
        <v>768084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95.4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7582765</v>
      </c>
      <c r="BO30" s="454"/>
      <c r="BP30" s="454"/>
      <c r="BQ30" s="454"/>
      <c r="BR30" s="454"/>
      <c r="BS30" s="454"/>
      <c r="BT30" s="454"/>
      <c r="BU30" s="455"/>
      <c r="BV30" s="453">
        <v>4002846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半田常滑看護専門学校</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常滑駅周辺土地区画整理事業特別会計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中部知多衛生組合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8</v>
      </c>
      <c r="AN36" s="367"/>
      <c r="AO36" s="368" t="str">
        <f>IF('各会計、関係団体の財政状況及び健全化判断比率'!B33="","",'各会計、関係団体の財政状況及び健全化判断比率'!B33)</f>
        <v>モーターボート競走事業会計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愛知県後期高齢者広域連合（一般会計）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f t="shared" si="0"/>
        <v>9</v>
      </c>
      <c r="AN37" s="367"/>
      <c r="AO37" s="368" t="str">
        <f>IF('各会計、関係団体の財政状況及び健全化判断比率'!B34="","",'各会計、関係団体の財政状況及び健全化判断比率'!B34)</f>
        <v>病院事業会計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愛知県後期高齢者広域連合（後期高齢者医療特別会計）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知多南部広域環境組合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WKvqMv6SbMGSTEYQzBV46i3mTaPMlca+BXbZrU3uOk7DG1YSWN218dp26YUlH54OyHdgAkR4O+7Y33AW+Iav4A==" saltValue="5RHS5uQC5A10teibaWlsL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536</v>
      </c>
      <c r="D34" s="1151"/>
      <c r="E34" s="1152"/>
      <c r="F34" s="32">
        <v>71.3</v>
      </c>
      <c r="G34" s="33">
        <v>87.58</v>
      </c>
      <c r="H34" s="33">
        <v>126.15</v>
      </c>
      <c r="I34" s="33">
        <v>152.6</v>
      </c>
      <c r="J34" s="34">
        <v>144.41</v>
      </c>
      <c r="K34" s="22"/>
      <c r="L34" s="22"/>
      <c r="M34" s="22"/>
      <c r="N34" s="22"/>
      <c r="O34" s="22"/>
      <c r="P34" s="22"/>
    </row>
    <row r="35" spans="1:16" ht="39" customHeight="1" x14ac:dyDescent="0.15">
      <c r="A35" s="22"/>
      <c r="B35" s="35"/>
      <c r="C35" s="1145" t="s">
        <v>537</v>
      </c>
      <c r="D35" s="1146"/>
      <c r="E35" s="1147"/>
      <c r="F35" s="36">
        <v>5.09</v>
      </c>
      <c r="G35" s="37">
        <v>10.84</v>
      </c>
      <c r="H35" s="37">
        <v>14.05</v>
      </c>
      <c r="I35" s="37">
        <v>12.91</v>
      </c>
      <c r="J35" s="38">
        <v>9.94</v>
      </c>
      <c r="K35" s="22"/>
      <c r="L35" s="22"/>
      <c r="M35" s="22"/>
      <c r="N35" s="22"/>
      <c r="O35" s="22"/>
      <c r="P35" s="22"/>
    </row>
    <row r="36" spans="1:16" ht="39" customHeight="1" x14ac:dyDescent="0.15">
      <c r="A36" s="22"/>
      <c r="B36" s="35"/>
      <c r="C36" s="1145" t="s">
        <v>538</v>
      </c>
      <c r="D36" s="1146"/>
      <c r="E36" s="1147"/>
      <c r="F36" s="36">
        <v>8.6199999999999992</v>
      </c>
      <c r="G36" s="37">
        <v>10.82</v>
      </c>
      <c r="H36" s="37">
        <v>7.95</v>
      </c>
      <c r="I36" s="37">
        <v>6.51</v>
      </c>
      <c r="J36" s="38">
        <v>7.77</v>
      </c>
      <c r="K36" s="22"/>
      <c r="L36" s="22"/>
      <c r="M36" s="22"/>
      <c r="N36" s="22"/>
      <c r="O36" s="22"/>
      <c r="P36" s="22"/>
    </row>
    <row r="37" spans="1:16" ht="39" customHeight="1" x14ac:dyDescent="0.15">
      <c r="A37" s="22"/>
      <c r="B37" s="35"/>
      <c r="C37" s="1145" t="s">
        <v>539</v>
      </c>
      <c r="D37" s="1146"/>
      <c r="E37" s="1147"/>
      <c r="F37" s="36">
        <v>1.56</v>
      </c>
      <c r="G37" s="37">
        <v>2.9</v>
      </c>
      <c r="H37" s="37">
        <v>4.5</v>
      </c>
      <c r="I37" s="37">
        <v>6.53</v>
      </c>
      <c r="J37" s="38">
        <v>6.17</v>
      </c>
      <c r="K37" s="22"/>
      <c r="L37" s="22"/>
      <c r="M37" s="22"/>
      <c r="N37" s="22"/>
      <c r="O37" s="22"/>
      <c r="P37" s="22"/>
    </row>
    <row r="38" spans="1:16" ht="39" customHeight="1" x14ac:dyDescent="0.15">
      <c r="A38" s="22"/>
      <c r="B38" s="35"/>
      <c r="C38" s="1145" t="s">
        <v>540</v>
      </c>
      <c r="D38" s="1146"/>
      <c r="E38" s="1147"/>
      <c r="F38" s="36">
        <v>8.1199999999999992</v>
      </c>
      <c r="G38" s="37">
        <v>7.94</v>
      </c>
      <c r="H38" s="37">
        <v>6.88</v>
      </c>
      <c r="I38" s="37">
        <v>5.59</v>
      </c>
      <c r="J38" s="38">
        <v>6.06</v>
      </c>
      <c r="K38" s="22"/>
      <c r="L38" s="22"/>
      <c r="M38" s="22"/>
      <c r="N38" s="22"/>
      <c r="O38" s="22"/>
      <c r="P38" s="22"/>
    </row>
    <row r="39" spans="1:16" ht="39" customHeight="1" x14ac:dyDescent="0.15">
      <c r="A39" s="22"/>
      <c r="B39" s="35"/>
      <c r="C39" s="1145" t="s">
        <v>541</v>
      </c>
      <c r="D39" s="1146"/>
      <c r="E39" s="1147"/>
      <c r="F39" s="36">
        <v>0.79</v>
      </c>
      <c r="G39" s="37">
        <v>0.9</v>
      </c>
      <c r="H39" s="37">
        <v>1.27</v>
      </c>
      <c r="I39" s="37">
        <v>0.89</v>
      </c>
      <c r="J39" s="38">
        <v>0.7</v>
      </c>
      <c r="K39" s="22"/>
      <c r="L39" s="22"/>
      <c r="M39" s="22"/>
      <c r="N39" s="22"/>
      <c r="O39" s="22"/>
      <c r="P39" s="22"/>
    </row>
    <row r="40" spans="1:16" ht="39" customHeight="1" x14ac:dyDescent="0.15">
      <c r="A40" s="22"/>
      <c r="B40" s="35"/>
      <c r="C40" s="1145" t="s">
        <v>542</v>
      </c>
      <c r="D40" s="1146"/>
      <c r="E40" s="1147"/>
      <c r="F40" s="36">
        <v>0.52</v>
      </c>
      <c r="G40" s="37">
        <v>0.75</v>
      </c>
      <c r="H40" s="37">
        <v>0.42</v>
      </c>
      <c r="I40" s="37">
        <v>0.11</v>
      </c>
      <c r="J40" s="38">
        <v>0.65</v>
      </c>
      <c r="K40" s="22"/>
      <c r="L40" s="22"/>
      <c r="M40" s="22"/>
      <c r="N40" s="22"/>
      <c r="O40" s="22"/>
      <c r="P40" s="22"/>
    </row>
    <row r="41" spans="1:16" ht="39" customHeight="1" x14ac:dyDescent="0.15">
      <c r="A41" s="22"/>
      <c r="B41" s="35"/>
      <c r="C41" s="1145" t="s">
        <v>543</v>
      </c>
      <c r="D41" s="1146"/>
      <c r="E41" s="1147"/>
      <c r="F41" s="36">
        <v>0.01</v>
      </c>
      <c r="G41" s="37">
        <v>0</v>
      </c>
      <c r="H41" s="37">
        <v>0.01</v>
      </c>
      <c r="I41" s="37">
        <v>0.03</v>
      </c>
      <c r="J41" s="38">
        <v>0.02</v>
      </c>
      <c r="K41" s="22"/>
      <c r="L41" s="22"/>
      <c r="M41" s="22"/>
      <c r="N41" s="22"/>
      <c r="O41" s="22"/>
      <c r="P41" s="22"/>
    </row>
    <row r="42" spans="1:16" ht="39" customHeight="1" x14ac:dyDescent="0.15">
      <c r="A42" s="22"/>
      <c r="B42" s="39"/>
      <c r="C42" s="1145" t="s">
        <v>544</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545</v>
      </c>
      <c r="D43" s="1149"/>
      <c r="E43" s="1150"/>
      <c r="F43" s="41">
        <v>0.01</v>
      </c>
      <c r="G43" s="42">
        <v>0.01</v>
      </c>
      <c r="H43" s="42">
        <v>0.01</v>
      </c>
      <c r="I43" s="42">
        <v>0.02</v>
      </c>
      <c r="J43" s="43">
        <v>0.02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t0pTVKJd2E3luR1SuueAxM8sl692ZuSMYdUQ/pbuprpkNHVsAPF5KAfadgjuO+pnenadVDBfyUcOx+pTVoMtg==" saltValue="AySNsyFd9mqpRrVcOroe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2070</v>
      </c>
      <c r="L45" s="60">
        <v>3118</v>
      </c>
      <c r="M45" s="60">
        <v>2029</v>
      </c>
      <c r="N45" s="60">
        <v>1919</v>
      </c>
      <c r="O45" s="61">
        <v>1978</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15">
      <c r="A48" s="48"/>
      <c r="B48" s="1178"/>
      <c r="C48" s="1179"/>
      <c r="D48" s="62"/>
      <c r="E48" s="1155" t="s">
        <v>13</v>
      </c>
      <c r="F48" s="1155"/>
      <c r="G48" s="1155"/>
      <c r="H48" s="1155"/>
      <c r="I48" s="1155"/>
      <c r="J48" s="1156"/>
      <c r="K48" s="63">
        <v>1092</v>
      </c>
      <c r="L48" s="64">
        <v>1169</v>
      </c>
      <c r="M48" s="64">
        <v>1275</v>
      </c>
      <c r="N48" s="64">
        <v>1242</v>
      </c>
      <c r="O48" s="65">
        <v>1416</v>
      </c>
      <c r="P48" s="48"/>
      <c r="Q48" s="48"/>
      <c r="R48" s="48"/>
      <c r="S48" s="48"/>
      <c r="T48" s="48"/>
      <c r="U48" s="48"/>
    </row>
    <row r="49" spans="1:21" ht="30.75" customHeight="1" x14ac:dyDescent="0.15">
      <c r="A49" s="48"/>
      <c r="B49" s="1178"/>
      <c r="C49" s="1179"/>
      <c r="D49" s="62"/>
      <c r="E49" s="1155" t="s">
        <v>14</v>
      </c>
      <c r="F49" s="1155"/>
      <c r="G49" s="1155"/>
      <c r="H49" s="1155"/>
      <c r="I49" s="1155"/>
      <c r="J49" s="1156"/>
      <c r="K49" s="63">
        <v>15</v>
      </c>
      <c r="L49" s="64">
        <v>23</v>
      </c>
      <c r="M49" s="64">
        <v>8</v>
      </c>
      <c r="N49" s="64">
        <v>182</v>
      </c>
      <c r="O49" s="65">
        <v>176</v>
      </c>
      <c r="P49" s="48"/>
      <c r="Q49" s="48"/>
      <c r="R49" s="48"/>
      <c r="S49" s="48"/>
      <c r="T49" s="48"/>
      <c r="U49" s="48"/>
    </row>
    <row r="50" spans="1:21" ht="30.75" customHeight="1" x14ac:dyDescent="0.15">
      <c r="A50" s="48"/>
      <c r="B50" s="1178"/>
      <c r="C50" s="1179"/>
      <c r="D50" s="62"/>
      <c r="E50" s="1155" t="s">
        <v>15</v>
      </c>
      <c r="F50" s="1155"/>
      <c r="G50" s="1155"/>
      <c r="H50" s="1155"/>
      <c r="I50" s="1155"/>
      <c r="J50" s="1156"/>
      <c r="K50" s="63">
        <v>630</v>
      </c>
      <c r="L50" s="64">
        <v>629</v>
      </c>
      <c r="M50" s="64">
        <v>538</v>
      </c>
      <c r="N50" s="64">
        <v>544</v>
      </c>
      <c r="O50" s="65">
        <v>403</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2299</v>
      </c>
      <c r="L52" s="64">
        <v>3513</v>
      </c>
      <c r="M52" s="64">
        <v>2296</v>
      </c>
      <c r="N52" s="64">
        <v>2201</v>
      </c>
      <c r="O52" s="65">
        <v>2498</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1508</v>
      </c>
      <c r="L53" s="69">
        <v>1426</v>
      </c>
      <c r="M53" s="69">
        <v>1554</v>
      </c>
      <c r="N53" s="69">
        <v>1686</v>
      </c>
      <c r="O53" s="70">
        <v>1475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557</v>
      </c>
      <c r="L58" s="84" t="s">
        <v>557</v>
      </c>
      <c r="M58" s="84" t="s">
        <v>557</v>
      </c>
      <c r="N58" s="84" t="s">
        <v>557</v>
      </c>
      <c r="O58" s="85" t="s">
        <v>557</v>
      </c>
    </row>
    <row r="59" spans="1:21" ht="31.5" customHeight="1" x14ac:dyDescent="0.15">
      <c r="B59" s="1163"/>
      <c r="C59" s="1164"/>
      <c r="D59" s="1170" t="s">
        <v>26</v>
      </c>
      <c r="E59" s="1171"/>
      <c r="F59" s="1171"/>
      <c r="G59" s="1171"/>
      <c r="H59" s="1171"/>
      <c r="I59" s="1171"/>
      <c r="J59" s="1172"/>
      <c r="K59" s="86" t="s">
        <v>557</v>
      </c>
      <c r="L59" s="87" t="s">
        <v>557</v>
      </c>
      <c r="M59" s="87" t="s">
        <v>557</v>
      </c>
      <c r="N59" s="87" t="s">
        <v>557</v>
      </c>
      <c r="O59" s="88" t="s">
        <v>557</v>
      </c>
    </row>
    <row r="60" spans="1:21" ht="31.5" customHeight="1" thickBot="1" x14ac:dyDescent="0.2">
      <c r="B60" s="1165"/>
      <c r="C60" s="1166"/>
      <c r="D60" s="1173" t="s">
        <v>27</v>
      </c>
      <c r="E60" s="1174"/>
      <c r="F60" s="1174"/>
      <c r="G60" s="1174"/>
      <c r="H60" s="1174"/>
      <c r="I60" s="1174"/>
      <c r="J60" s="1175"/>
      <c r="K60" s="89" t="s">
        <v>557</v>
      </c>
      <c r="L60" s="90" t="s">
        <v>557</v>
      </c>
      <c r="M60" s="90" t="s">
        <v>557</v>
      </c>
      <c r="N60" s="90" t="s">
        <v>557</v>
      </c>
      <c r="O60" s="91" t="s">
        <v>557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Equqsfi/rscTZA4Kpf/kXXm+TAdRAHlgOW0/T/Ok2Janjbwaf6kYWpTXxUefFrTO6mQe+WNVx0auyVagG1zDw==" saltValue="LdXfcetBd7nluGMJLcBav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43">
        <v>28023</v>
      </c>
      <c r="J41" s="344">
        <v>27098</v>
      </c>
      <c r="K41" s="344">
        <v>26572</v>
      </c>
      <c r="L41" s="344">
        <v>26974</v>
      </c>
      <c r="M41" s="345">
        <v>29323</v>
      </c>
    </row>
    <row r="42" spans="2:13" ht="27.75" customHeight="1" x14ac:dyDescent="0.15">
      <c r="B42" s="1186"/>
      <c r="C42" s="1187"/>
      <c r="D42" s="106"/>
      <c r="E42" s="1190" t="s">
        <v>32</v>
      </c>
      <c r="F42" s="1190"/>
      <c r="G42" s="1190"/>
      <c r="H42" s="1191"/>
      <c r="I42" s="346">
        <v>5339</v>
      </c>
      <c r="J42" s="347">
        <v>4898</v>
      </c>
      <c r="K42" s="347">
        <v>3538</v>
      </c>
      <c r="L42" s="347">
        <v>2133</v>
      </c>
      <c r="M42" s="348">
        <v>1951</v>
      </c>
    </row>
    <row r="43" spans="2:13" ht="27.75" customHeight="1" x14ac:dyDescent="0.15">
      <c r="B43" s="1186"/>
      <c r="C43" s="1187"/>
      <c r="D43" s="106"/>
      <c r="E43" s="1190" t="s">
        <v>33</v>
      </c>
      <c r="F43" s="1190"/>
      <c r="G43" s="1190"/>
      <c r="H43" s="1191"/>
      <c r="I43" s="346">
        <v>18530</v>
      </c>
      <c r="J43" s="347">
        <v>18365</v>
      </c>
      <c r="K43" s="347">
        <v>18029</v>
      </c>
      <c r="L43" s="347">
        <v>18624</v>
      </c>
      <c r="M43" s="348">
        <v>17573</v>
      </c>
    </row>
    <row r="44" spans="2:13" ht="27.75" customHeight="1" x14ac:dyDescent="0.15">
      <c r="B44" s="1186"/>
      <c r="C44" s="1187"/>
      <c r="D44" s="106"/>
      <c r="E44" s="1190" t="s">
        <v>34</v>
      </c>
      <c r="F44" s="1190"/>
      <c r="G44" s="1190"/>
      <c r="H44" s="1191"/>
      <c r="I44" s="346">
        <v>1081</v>
      </c>
      <c r="J44" s="347">
        <v>3280</v>
      </c>
      <c r="K44" s="347">
        <v>3056</v>
      </c>
      <c r="L44" s="347">
        <v>2837</v>
      </c>
      <c r="M44" s="348">
        <v>2640</v>
      </c>
    </row>
    <row r="45" spans="2:13" ht="27.75" customHeight="1" x14ac:dyDescent="0.15">
      <c r="B45" s="1186"/>
      <c r="C45" s="1187"/>
      <c r="D45" s="106"/>
      <c r="E45" s="1190" t="s">
        <v>35</v>
      </c>
      <c r="F45" s="1190"/>
      <c r="G45" s="1190"/>
      <c r="H45" s="1191"/>
      <c r="I45" s="346">
        <v>2472</v>
      </c>
      <c r="J45" s="347">
        <v>2428</v>
      </c>
      <c r="K45" s="347">
        <v>2597</v>
      </c>
      <c r="L45" s="347">
        <v>2772</v>
      </c>
      <c r="M45" s="348">
        <v>2931</v>
      </c>
    </row>
    <row r="46" spans="2:13" ht="27.75" customHeight="1" x14ac:dyDescent="0.15">
      <c r="B46" s="1186"/>
      <c r="C46" s="1187"/>
      <c r="D46" s="107"/>
      <c r="E46" s="1190" t="s">
        <v>36</v>
      </c>
      <c r="F46" s="1190"/>
      <c r="G46" s="1190"/>
      <c r="H46" s="1191"/>
      <c r="I46" s="346">
        <v>115</v>
      </c>
      <c r="J46" s="347">
        <v>76</v>
      </c>
      <c r="K46" s="347">
        <v>38</v>
      </c>
      <c r="L46" s="347" t="s">
        <v>490</v>
      </c>
      <c r="M46" s="348" t="s">
        <v>490</v>
      </c>
    </row>
    <row r="47" spans="2:13" ht="27.75" customHeight="1" x14ac:dyDescent="0.15">
      <c r="B47" s="1186"/>
      <c r="C47" s="1187"/>
      <c r="D47" s="108"/>
      <c r="E47" s="1200" t="s">
        <v>37</v>
      </c>
      <c r="F47" s="1201"/>
      <c r="G47" s="1201"/>
      <c r="H47" s="1202"/>
      <c r="I47" s="346" t="s">
        <v>490</v>
      </c>
      <c r="J47" s="347" t="s">
        <v>490</v>
      </c>
      <c r="K47" s="347" t="s">
        <v>490</v>
      </c>
      <c r="L47" s="347" t="s">
        <v>490</v>
      </c>
      <c r="M47" s="348" t="s">
        <v>490</v>
      </c>
    </row>
    <row r="48" spans="2:13" ht="27.75" customHeight="1" x14ac:dyDescent="0.15">
      <c r="B48" s="1186"/>
      <c r="C48" s="1187"/>
      <c r="D48" s="106"/>
      <c r="E48" s="1190" t="s">
        <v>38</v>
      </c>
      <c r="F48" s="1190"/>
      <c r="G48" s="1190"/>
      <c r="H48" s="1191"/>
      <c r="I48" s="346" t="s">
        <v>490</v>
      </c>
      <c r="J48" s="347" t="s">
        <v>490</v>
      </c>
      <c r="K48" s="347" t="s">
        <v>490</v>
      </c>
      <c r="L48" s="347" t="s">
        <v>490</v>
      </c>
      <c r="M48" s="348" t="s">
        <v>490</v>
      </c>
    </row>
    <row r="49" spans="2:13" ht="27.75" customHeight="1" x14ac:dyDescent="0.15">
      <c r="B49" s="1188"/>
      <c r="C49" s="1189"/>
      <c r="D49" s="106"/>
      <c r="E49" s="1190" t="s">
        <v>39</v>
      </c>
      <c r="F49" s="1190"/>
      <c r="G49" s="1190"/>
      <c r="H49" s="1191"/>
      <c r="I49" s="346" t="s">
        <v>490</v>
      </c>
      <c r="J49" s="347" t="s">
        <v>490</v>
      </c>
      <c r="K49" s="347" t="s">
        <v>490</v>
      </c>
      <c r="L49" s="347" t="s">
        <v>490</v>
      </c>
      <c r="M49" s="348" t="s">
        <v>490</v>
      </c>
    </row>
    <row r="50" spans="2:13" ht="27.75" customHeight="1" x14ac:dyDescent="0.15">
      <c r="B50" s="1184" t="s">
        <v>40</v>
      </c>
      <c r="C50" s="1185"/>
      <c r="D50" s="109"/>
      <c r="E50" s="1190" t="s">
        <v>41</v>
      </c>
      <c r="F50" s="1190"/>
      <c r="G50" s="1190"/>
      <c r="H50" s="1191"/>
      <c r="I50" s="346">
        <v>7402</v>
      </c>
      <c r="J50" s="347">
        <v>7723</v>
      </c>
      <c r="K50" s="347">
        <v>8592</v>
      </c>
      <c r="L50" s="347">
        <v>7728</v>
      </c>
      <c r="M50" s="348">
        <v>11816</v>
      </c>
    </row>
    <row r="51" spans="2:13" ht="27.75" customHeight="1" x14ac:dyDescent="0.15">
      <c r="B51" s="1186"/>
      <c r="C51" s="1187"/>
      <c r="D51" s="106"/>
      <c r="E51" s="1190" t="s">
        <v>42</v>
      </c>
      <c r="F51" s="1190"/>
      <c r="G51" s="1190"/>
      <c r="H51" s="1191"/>
      <c r="I51" s="346">
        <v>10554</v>
      </c>
      <c r="J51" s="347">
        <v>9768</v>
      </c>
      <c r="K51" s="347">
        <v>9270</v>
      </c>
      <c r="L51" s="347">
        <v>10569</v>
      </c>
      <c r="M51" s="348">
        <v>9942</v>
      </c>
    </row>
    <row r="52" spans="2:13" ht="27.75" customHeight="1" x14ac:dyDescent="0.15">
      <c r="B52" s="1188"/>
      <c r="C52" s="1189"/>
      <c r="D52" s="106"/>
      <c r="E52" s="1190" t="s">
        <v>43</v>
      </c>
      <c r="F52" s="1190"/>
      <c r="G52" s="1190"/>
      <c r="H52" s="1191"/>
      <c r="I52" s="346">
        <v>22183</v>
      </c>
      <c r="J52" s="347">
        <v>22787</v>
      </c>
      <c r="K52" s="347">
        <v>22207</v>
      </c>
      <c r="L52" s="347">
        <v>21881</v>
      </c>
      <c r="M52" s="348">
        <v>21845</v>
      </c>
    </row>
    <row r="53" spans="2:13" ht="27.75" customHeight="1" thickBot="1" x14ac:dyDescent="0.2">
      <c r="B53" s="1192" t="s">
        <v>19</v>
      </c>
      <c r="C53" s="1193"/>
      <c r="D53" s="110"/>
      <c r="E53" s="1194" t="s">
        <v>44</v>
      </c>
      <c r="F53" s="1194"/>
      <c r="G53" s="1194"/>
      <c r="H53" s="1195"/>
      <c r="I53" s="349">
        <v>15421</v>
      </c>
      <c r="J53" s="350">
        <v>15869</v>
      </c>
      <c r="K53" s="350">
        <v>13760</v>
      </c>
      <c r="L53" s="350">
        <v>13161</v>
      </c>
      <c r="M53" s="351">
        <v>10814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xNwNJyJWos9DwR5Kpjoca/RT2Im3HgXDj7u6Ku09yROVgGT9MDashpQlPo+hi4qHetPewmG8g4jip9NtCaMpYg==" saltValue="nNkWIi+7lAWyMe3AXTmv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2650</v>
      </c>
      <c r="G55" s="352">
        <v>1941</v>
      </c>
      <c r="H55" s="353">
        <v>2541</v>
      </c>
    </row>
    <row r="56" spans="2:8" ht="52.5" customHeight="1" x14ac:dyDescent="0.15">
      <c r="B56" s="122"/>
      <c r="C56" s="1213" t="s">
        <v>47</v>
      </c>
      <c r="D56" s="1213"/>
      <c r="E56" s="1214"/>
      <c r="F56" s="354">
        <v>723</v>
      </c>
      <c r="G56" s="354">
        <v>768</v>
      </c>
      <c r="H56" s="355">
        <v>829</v>
      </c>
    </row>
    <row r="57" spans="2:8" ht="53.25" customHeight="1" x14ac:dyDescent="0.15">
      <c r="B57" s="122"/>
      <c r="C57" s="1215" t="s">
        <v>48</v>
      </c>
      <c r="D57" s="1215"/>
      <c r="E57" s="1216"/>
      <c r="F57" s="356">
        <v>4058</v>
      </c>
      <c r="G57" s="356">
        <v>4003</v>
      </c>
      <c r="H57" s="357">
        <v>7583</v>
      </c>
    </row>
    <row r="58" spans="2:8" ht="45.75" customHeight="1" x14ac:dyDescent="0.15">
      <c r="B58" s="123"/>
      <c r="C58" s="1203" t="s">
        <v>558</v>
      </c>
      <c r="D58" s="1204"/>
      <c r="E58" s="1205"/>
      <c r="F58" s="358">
        <v>1602</v>
      </c>
      <c r="G58" s="358">
        <v>1403</v>
      </c>
      <c r="H58" s="359">
        <v>5005</v>
      </c>
    </row>
    <row r="59" spans="2:8" ht="45.75" customHeight="1" x14ac:dyDescent="0.15">
      <c r="B59" s="123"/>
      <c r="C59" s="1203" t="s">
        <v>559</v>
      </c>
      <c r="D59" s="1204"/>
      <c r="E59" s="1205"/>
      <c r="F59" s="358">
        <v>1490</v>
      </c>
      <c r="G59" s="358">
        <v>1464</v>
      </c>
      <c r="H59" s="359">
        <v>1420</v>
      </c>
    </row>
    <row r="60" spans="2:8" ht="45.75" customHeight="1" x14ac:dyDescent="0.15">
      <c r="B60" s="123"/>
      <c r="C60" s="1203" t="s">
        <v>560</v>
      </c>
      <c r="D60" s="1204"/>
      <c r="E60" s="1205"/>
      <c r="F60" s="358">
        <v>293</v>
      </c>
      <c r="G60" s="358">
        <v>372</v>
      </c>
      <c r="H60" s="359">
        <v>444</v>
      </c>
    </row>
    <row r="61" spans="2:8" ht="45.75" customHeight="1" x14ac:dyDescent="0.15">
      <c r="B61" s="123"/>
      <c r="C61" s="1203" t="s">
        <v>561</v>
      </c>
      <c r="D61" s="1204"/>
      <c r="E61" s="1205"/>
      <c r="F61" s="358">
        <v>253</v>
      </c>
      <c r="G61" s="358">
        <v>252</v>
      </c>
      <c r="H61" s="359">
        <v>240</v>
      </c>
    </row>
    <row r="62" spans="2:8" ht="45.75" customHeight="1" thickBot="1" x14ac:dyDescent="0.2">
      <c r="B62" s="124"/>
      <c r="C62" s="1206" t="s">
        <v>562</v>
      </c>
      <c r="D62" s="1207"/>
      <c r="E62" s="1208"/>
      <c r="F62" s="360">
        <v>133</v>
      </c>
      <c r="G62" s="360">
        <v>222</v>
      </c>
      <c r="H62" s="361">
        <v>170</v>
      </c>
    </row>
    <row r="63" spans="2:8" ht="52.5" customHeight="1" thickBot="1" x14ac:dyDescent="0.2">
      <c r="B63" s="125"/>
      <c r="C63" s="1209" t="s">
        <v>49</v>
      </c>
      <c r="D63" s="1209"/>
      <c r="E63" s="1210"/>
      <c r="F63" s="362">
        <v>7431</v>
      </c>
      <c r="G63" s="362">
        <v>6711</v>
      </c>
      <c r="H63" s="363">
        <v>10953</v>
      </c>
    </row>
    <row r="64" spans="2:8" x14ac:dyDescent="0.15"/>
  </sheetData>
  <sheetProtection algorithmName="SHA-512" hashValue="xN6NfhLzl7aPJf2yHAcAE8ehWZodk0A9TNyAuKw7zFzyuaB9bT7oLJCmXrJIh9khVAMVsVpQ5PptlBy+NP4GdA==" saltValue="6d0PXLmCU5zILsb98Rt6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155591</v>
      </c>
      <c r="E3" s="144"/>
      <c r="F3" s="145">
        <v>63812</v>
      </c>
      <c r="G3" s="146"/>
      <c r="H3" s="147"/>
    </row>
    <row r="4" spans="1:8" x14ac:dyDescent="0.15">
      <c r="A4" s="148"/>
      <c r="B4" s="149"/>
      <c r="C4" s="150"/>
      <c r="D4" s="151">
        <v>139003</v>
      </c>
      <c r="E4" s="152"/>
      <c r="F4" s="153">
        <v>33848</v>
      </c>
      <c r="G4" s="154"/>
      <c r="H4" s="155"/>
    </row>
    <row r="5" spans="1:8" x14ac:dyDescent="0.15">
      <c r="A5" s="136" t="s">
        <v>522</v>
      </c>
      <c r="B5" s="141"/>
      <c r="C5" s="142"/>
      <c r="D5" s="143">
        <v>65500</v>
      </c>
      <c r="E5" s="144"/>
      <c r="F5" s="145">
        <v>54225</v>
      </c>
      <c r="G5" s="146"/>
      <c r="H5" s="147"/>
    </row>
    <row r="6" spans="1:8" x14ac:dyDescent="0.15">
      <c r="A6" s="148"/>
      <c r="B6" s="149"/>
      <c r="C6" s="150"/>
      <c r="D6" s="151">
        <v>42531</v>
      </c>
      <c r="E6" s="152"/>
      <c r="F6" s="153">
        <v>27337</v>
      </c>
      <c r="G6" s="154"/>
      <c r="H6" s="155"/>
    </row>
    <row r="7" spans="1:8" x14ac:dyDescent="0.15">
      <c r="A7" s="136" t="s">
        <v>523</v>
      </c>
      <c r="B7" s="141"/>
      <c r="C7" s="142"/>
      <c r="D7" s="143">
        <v>67504</v>
      </c>
      <c r="E7" s="144"/>
      <c r="F7" s="145">
        <v>54016</v>
      </c>
      <c r="G7" s="146"/>
      <c r="H7" s="147"/>
    </row>
    <row r="8" spans="1:8" x14ac:dyDescent="0.15">
      <c r="A8" s="148"/>
      <c r="B8" s="149"/>
      <c r="C8" s="150"/>
      <c r="D8" s="151">
        <v>45818</v>
      </c>
      <c r="E8" s="152"/>
      <c r="F8" s="153">
        <v>28078</v>
      </c>
      <c r="G8" s="154"/>
      <c r="H8" s="155"/>
    </row>
    <row r="9" spans="1:8" x14ac:dyDescent="0.15">
      <c r="A9" s="136" t="s">
        <v>524</v>
      </c>
      <c r="B9" s="141"/>
      <c r="C9" s="142"/>
      <c r="D9" s="143">
        <v>87296</v>
      </c>
      <c r="E9" s="144"/>
      <c r="F9" s="145">
        <v>52786</v>
      </c>
      <c r="G9" s="146"/>
      <c r="H9" s="147"/>
    </row>
    <row r="10" spans="1:8" x14ac:dyDescent="0.15">
      <c r="A10" s="148"/>
      <c r="B10" s="149"/>
      <c r="C10" s="150"/>
      <c r="D10" s="151">
        <v>63092</v>
      </c>
      <c r="E10" s="152"/>
      <c r="F10" s="153">
        <v>28742</v>
      </c>
      <c r="G10" s="154"/>
      <c r="H10" s="155"/>
    </row>
    <row r="11" spans="1:8" x14ac:dyDescent="0.15">
      <c r="A11" s="136" t="s">
        <v>525</v>
      </c>
      <c r="B11" s="141"/>
      <c r="C11" s="142"/>
      <c r="D11" s="143">
        <v>91085</v>
      </c>
      <c r="E11" s="144"/>
      <c r="F11" s="145">
        <v>58465</v>
      </c>
      <c r="G11" s="146"/>
      <c r="H11" s="147"/>
    </row>
    <row r="12" spans="1:8" x14ac:dyDescent="0.15">
      <c r="A12" s="148"/>
      <c r="B12" s="149"/>
      <c r="C12" s="156"/>
      <c r="D12" s="151">
        <v>60749</v>
      </c>
      <c r="E12" s="152"/>
      <c r="F12" s="153">
        <v>34452</v>
      </c>
      <c r="G12" s="154"/>
      <c r="H12" s="155"/>
    </row>
    <row r="13" spans="1:8" x14ac:dyDescent="0.15">
      <c r="A13" s="136"/>
      <c r="B13" s="141"/>
      <c r="C13" s="157"/>
      <c r="D13" s="158">
        <v>93395</v>
      </c>
      <c r="E13" s="159"/>
      <c r="F13" s="160">
        <v>56661</v>
      </c>
      <c r="G13" s="161"/>
      <c r="H13" s="147"/>
    </row>
    <row r="14" spans="1:8" x14ac:dyDescent="0.15">
      <c r="A14" s="148"/>
      <c r="B14" s="149"/>
      <c r="C14" s="150"/>
      <c r="D14" s="151">
        <v>70239</v>
      </c>
      <c r="E14" s="152"/>
      <c r="F14" s="153">
        <v>30491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8.64</v>
      </c>
      <c r="C19" s="162">
        <f>ROUND(VALUE(SUBSTITUTE(実質収支比率等に係る経年分析!G$48,"▲","-")),2)</f>
        <v>10.82</v>
      </c>
      <c r="D19" s="162">
        <f>ROUND(VALUE(SUBSTITUTE(実質収支比率等に係る経年分析!H$48,"▲","-")),2)</f>
        <v>7.96</v>
      </c>
      <c r="E19" s="162">
        <f>ROUND(VALUE(SUBSTITUTE(実質収支比率等に係る経年分析!I$48,"▲","-")),2)</f>
        <v>6.56</v>
      </c>
      <c r="F19" s="162">
        <f>ROUND(VALUE(SUBSTITUTE(実質収支比率等に係る経年分析!J$48,"▲","-")),2)</f>
        <v>7.79</v>
      </c>
    </row>
    <row r="20" spans="1:11" x14ac:dyDescent="0.15">
      <c r="A20" s="162" t="s">
        <v>53</v>
      </c>
      <c r="B20" s="162">
        <f>ROUND(VALUE(SUBSTITUTE(実質収支比率等に係る経年分析!F$47,"▲","-")),2)</f>
        <v>15.66</v>
      </c>
      <c r="C20" s="162">
        <f>ROUND(VALUE(SUBSTITUTE(実質収支比率等に係る経年分析!G$47,"▲","-")),2)</f>
        <v>17.5</v>
      </c>
      <c r="D20" s="162">
        <f>ROUND(VALUE(SUBSTITUTE(実質収支比率等に係る経年分析!H$47,"▲","-")),2)</f>
        <v>18.57</v>
      </c>
      <c r="E20" s="162">
        <f>ROUND(VALUE(SUBSTITUTE(実質収支比率等に係る経年分析!I$47,"▲","-")),2)</f>
        <v>13.44</v>
      </c>
      <c r="F20" s="162">
        <f>ROUND(VALUE(SUBSTITUTE(実質収支比率等に係る経年分析!J$47,"▲","-")),2)</f>
        <v>16.73</v>
      </c>
    </row>
    <row r="21" spans="1:11" x14ac:dyDescent="0.15">
      <c r="A21" s="162" t="s">
        <v>54</v>
      </c>
      <c r="B21" s="162">
        <f>IF(ISNUMBER(VALUE(SUBSTITUTE(実質収支比率等に係る経年分析!F$49,"▲","-"))),ROUND(VALUE(SUBSTITUTE(実質収支比率等に係る経年分析!F$49,"▲","-")),2),NA())</f>
        <v>-0.27</v>
      </c>
      <c r="C21" s="162">
        <f>IF(ISNUMBER(VALUE(SUBSTITUTE(実質収支比率等に係る経年分析!G$49,"▲","-"))),ROUND(VALUE(SUBSTITUTE(実質収支比率等に係る経年分析!G$49,"▲","-")),2),NA())</f>
        <v>4.37</v>
      </c>
      <c r="D21" s="162">
        <f>IF(ISNUMBER(VALUE(SUBSTITUTE(実質収支比率等に係る経年分析!H$49,"▲","-"))),ROUND(VALUE(SUBSTITUTE(実質収支比率等に係る経年分析!H$49,"▲","-")),2),NA())</f>
        <v>-2.39</v>
      </c>
      <c r="E21" s="162">
        <f>IF(ISNUMBER(VALUE(SUBSTITUTE(実質収支比率等に係る経年分析!I$49,"▲","-"))),ROUND(VALUE(SUBSTITUTE(実質収支比率等に係る経年分析!I$49,"▲","-")),2),NA())</f>
        <v>-6.23</v>
      </c>
      <c r="F21" s="162">
        <f>IF(ISNUMBER(VALUE(SUBSTITUTE(実質収支比率等に係る経年分析!J$49,"▲","-"))),ROUND(VALUE(SUBSTITUTE(実質収支比率等に係る経年分析!J$49,"▲","-")),2),NA())</f>
        <v>5.52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0.02</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常滑駅周辺土地区画整理事業特別会計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15">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0.52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0.75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0.42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0.65</v>
      </c>
    </row>
    <row r="31" spans="1:11" x14ac:dyDescent="0.15">
      <c r="A31" s="163" t="str">
        <f>IF(連結実質赤字比率に係る赤字・黒字の構成分析!C$39="",NA(),連結実質赤字比率に係る赤字・黒字の構成分析!C$39)</f>
        <v>介護保険事業特別会計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0.79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1.27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0.89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0.7</v>
      </c>
    </row>
    <row r="32" spans="1:11" x14ac:dyDescent="0.15">
      <c r="A32" s="163" t="str">
        <f>IF(連結実質赤字比率に係る赤字・黒字の構成分析!C$38="",NA(),連結実質赤字比率に係る赤字・黒字の構成分析!C$38)</f>
        <v>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8.1199999999999992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7.94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6.88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5.59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6.06</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1.56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4.5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6.53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6.17</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8.6199999999999992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10.82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7.95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6.51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7.77</v>
      </c>
    </row>
    <row r="35" spans="1:16" x14ac:dyDescent="0.15">
      <c r="A35" s="163" t="str">
        <f>IF(連結実質赤字比率に係る赤字・黒字の構成分析!C$35="",NA(),連結実質赤字比率に係る赤字・黒字の構成分析!C$35)</f>
        <v>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5.09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10.84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14.05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12.91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9.94</v>
      </c>
    </row>
    <row r="36" spans="1:16" x14ac:dyDescent="0.15">
      <c r="A36" s="163" t="str">
        <f>IF(連結実質赤字比率に係る赤字・黒字の構成分析!C$34="",NA(),連結実質赤字比率に係る赤字・黒字の構成分析!C$34)</f>
        <v>モーターボート競走事業会計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71.3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87.58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126.15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152.6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144.41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2299</v>
      </c>
      <c r="E42" s="164"/>
      <c r="F42" s="164"/>
      <c r="G42" s="164">
        <f>'実質公債費比率（分子）の構造'!L$52</f>
        <v>3513</v>
      </c>
      <c r="H42" s="164"/>
      <c r="I42" s="164"/>
      <c r="J42" s="164">
        <f>'実質公債費比率（分子）の構造'!M$52</f>
        <v>2296</v>
      </c>
      <c r="K42" s="164"/>
      <c r="L42" s="164"/>
      <c r="M42" s="164">
        <f>'実質公債費比率（分子）の構造'!N$52</f>
        <v>2201</v>
      </c>
      <c r="N42" s="164"/>
      <c r="O42" s="164"/>
      <c r="P42" s="164">
        <f>'実質公債費比率（分子）の構造'!O$52</f>
        <v>2498</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630</v>
      </c>
      <c r="C44" s="164"/>
      <c r="D44" s="164"/>
      <c r="E44" s="164">
        <f>'実質公債費比率（分子）の構造'!L$50</f>
        <v>629</v>
      </c>
      <c r="F44" s="164"/>
      <c r="G44" s="164"/>
      <c r="H44" s="164">
        <f>'実質公債費比率（分子）の構造'!M$50</f>
        <v>538</v>
      </c>
      <c r="I44" s="164"/>
      <c r="J44" s="164"/>
      <c r="K44" s="164">
        <f>'実質公債費比率（分子）の構造'!N$50</f>
        <v>544</v>
      </c>
      <c r="L44" s="164"/>
      <c r="M44" s="164"/>
      <c r="N44" s="164">
        <f>'実質公債費比率（分子）の構造'!O$50</f>
        <v>403</v>
      </c>
      <c r="O44" s="164"/>
      <c r="P44" s="164"/>
    </row>
    <row r="45" spans="1:16" x14ac:dyDescent="0.15">
      <c r="A45" s="164" t="s">
        <v>63</v>
      </c>
      <c r="B45" s="164">
        <f>'実質公債費比率（分子）の構造'!K$49</f>
        <v>15</v>
      </c>
      <c r="C45" s="164"/>
      <c r="D45" s="164"/>
      <c r="E45" s="164">
        <f>'実質公債費比率（分子）の構造'!L$49</f>
        <v>23</v>
      </c>
      <c r="F45" s="164"/>
      <c r="G45" s="164"/>
      <c r="H45" s="164">
        <f>'実質公債費比率（分子）の構造'!M$49</f>
        <v>8</v>
      </c>
      <c r="I45" s="164"/>
      <c r="J45" s="164"/>
      <c r="K45" s="164">
        <f>'実質公債費比率（分子）の構造'!N$49</f>
        <v>182</v>
      </c>
      <c r="L45" s="164"/>
      <c r="M45" s="164"/>
      <c r="N45" s="164">
        <f>'実質公債費比率（分子）の構造'!O$49</f>
        <v>176</v>
      </c>
      <c r="O45" s="164"/>
      <c r="P45" s="164"/>
    </row>
    <row r="46" spans="1:16" x14ac:dyDescent="0.15">
      <c r="A46" s="164" t="s">
        <v>64</v>
      </c>
      <c r="B46" s="164">
        <f>'実質公債費比率（分子）の構造'!K$48</f>
        <v>1092</v>
      </c>
      <c r="C46" s="164"/>
      <c r="D46" s="164"/>
      <c r="E46" s="164">
        <f>'実質公債費比率（分子）の構造'!L$48</f>
        <v>1169</v>
      </c>
      <c r="F46" s="164"/>
      <c r="G46" s="164"/>
      <c r="H46" s="164">
        <f>'実質公債費比率（分子）の構造'!M$48</f>
        <v>1275</v>
      </c>
      <c r="I46" s="164"/>
      <c r="J46" s="164"/>
      <c r="K46" s="164">
        <f>'実質公債費比率（分子）の構造'!N$48</f>
        <v>1242</v>
      </c>
      <c r="L46" s="164"/>
      <c r="M46" s="164"/>
      <c r="N46" s="164">
        <f>'実質公債費比率（分子）の構造'!O$48</f>
        <v>1416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2070</v>
      </c>
      <c r="C49" s="164"/>
      <c r="D49" s="164"/>
      <c r="E49" s="164">
        <f>'実質公債費比率（分子）の構造'!L$45</f>
        <v>3118</v>
      </c>
      <c r="F49" s="164"/>
      <c r="G49" s="164"/>
      <c r="H49" s="164">
        <f>'実質公債費比率（分子）の構造'!M$45</f>
        <v>2029</v>
      </c>
      <c r="I49" s="164"/>
      <c r="J49" s="164"/>
      <c r="K49" s="164">
        <f>'実質公債費比率（分子）の構造'!N$45</f>
        <v>1919</v>
      </c>
      <c r="L49" s="164"/>
      <c r="M49" s="164"/>
      <c r="N49" s="164">
        <f>'実質公債費比率（分子）の構造'!O$45</f>
        <v>1978</v>
      </c>
      <c r="O49" s="164"/>
      <c r="P49" s="164"/>
    </row>
    <row r="50" spans="1:16" x14ac:dyDescent="0.15">
      <c r="A50" s="164" t="s">
        <v>67</v>
      </c>
      <c r="B50" s="164" t="e">
        <f>NA()</f>
        <v>#N/A</v>
      </c>
      <c r="C50" s="164">
        <f>IF(ISNUMBER('実質公債費比率（分子）の構造'!K$53),'実質公債費比率（分子）の構造'!K$53,NA())</f>
        <v>1508</v>
      </c>
      <c r="D50" s="164" t="e">
        <f>NA()</f>
        <v>#N/A</v>
      </c>
      <c r="E50" s="164" t="e">
        <f>NA()</f>
        <v>#N/A</v>
      </c>
      <c r="F50" s="164">
        <f>IF(ISNUMBER('実質公債費比率（分子）の構造'!L$53),'実質公債費比率（分子）の構造'!L$53,NA())</f>
        <v>1426</v>
      </c>
      <c r="G50" s="164" t="e">
        <f>NA()</f>
        <v>#N/A</v>
      </c>
      <c r="H50" s="164" t="e">
        <f>NA()</f>
        <v>#N/A</v>
      </c>
      <c r="I50" s="164">
        <f>IF(ISNUMBER('実質公債費比率（分子）の構造'!M$53),'実質公債費比率（分子）の構造'!M$53,NA())</f>
        <v>1554</v>
      </c>
      <c r="J50" s="164" t="e">
        <f>NA()</f>
        <v>#N/A</v>
      </c>
      <c r="K50" s="164" t="e">
        <f>NA()</f>
        <v>#N/A</v>
      </c>
      <c r="L50" s="164">
        <f>IF(ISNUMBER('実質公債費比率（分子）の構造'!N$53),'実質公債費比率（分子）の構造'!N$53,NA())</f>
        <v>1686</v>
      </c>
      <c r="M50" s="164" t="e">
        <f>NA()</f>
        <v>#N/A</v>
      </c>
      <c r="N50" s="164" t="e">
        <f>NA()</f>
        <v>#N/A</v>
      </c>
      <c r="O50" s="164">
        <f>IF(ISNUMBER('実質公債費比率（分子）の構造'!O$53),'実質公債費比率（分子）の構造'!O$53,NA())</f>
        <v>1475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22183</v>
      </c>
      <c r="E56" s="163"/>
      <c r="F56" s="163"/>
      <c r="G56" s="163">
        <f>'将来負担比率（分子）の構造'!J$52</f>
        <v>22787</v>
      </c>
      <c r="H56" s="163"/>
      <c r="I56" s="163"/>
      <c r="J56" s="163">
        <f>'将来負担比率（分子）の構造'!K$52</f>
        <v>22207</v>
      </c>
      <c r="K56" s="163"/>
      <c r="L56" s="163"/>
      <c r="M56" s="163">
        <f>'将来負担比率（分子）の構造'!L$52</f>
        <v>21881</v>
      </c>
      <c r="N56" s="163"/>
      <c r="O56" s="163"/>
      <c r="P56" s="163">
        <f>'将来負担比率（分子）の構造'!M$52</f>
        <v>21845</v>
      </c>
    </row>
    <row r="57" spans="1:16" x14ac:dyDescent="0.15">
      <c r="A57" s="163" t="s">
        <v>42</v>
      </c>
      <c r="B57" s="163"/>
      <c r="C57" s="163"/>
      <c r="D57" s="163">
        <f>'将来負担比率（分子）の構造'!I$51</f>
        <v>10554</v>
      </c>
      <c r="E57" s="163"/>
      <c r="F57" s="163"/>
      <c r="G57" s="163">
        <f>'将来負担比率（分子）の構造'!J$51</f>
        <v>9768</v>
      </c>
      <c r="H57" s="163"/>
      <c r="I57" s="163"/>
      <c r="J57" s="163">
        <f>'将来負担比率（分子）の構造'!K$51</f>
        <v>9270</v>
      </c>
      <c r="K57" s="163"/>
      <c r="L57" s="163"/>
      <c r="M57" s="163">
        <f>'将来負担比率（分子）の構造'!L$51</f>
        <v>10569</v>
      </c>
      <c r="N57" s="163"/>
      <c r="O57" s="163"/>
      <c r="P57" s="163">
        <f>'将来負担比率（分子）の構造'!M$51</f>
        <v>9942</v>
      </c>
    </row>
    <row r="58" spans="1:16" x14ac:dyDescent="0.15">
      <c r="A58" s="163" t="s">
        <v>41</v>
      </c>
      <c r="B58" s="163"/>
      <c r="C58" s="163"/>
      <c r="D58" s="163">
        <f>'将来負担比率（分子）の構造'!I$50</f>
        <v>7402</v>
      </c>
      <c r="E58" s="163"/>
      <c r="F58" s="163"/>
      <c r="G58" s="163">
        <f>'将来負担比率（分子）の構造'!J$50</f>
        <v>7723</v>
      </c>
      <c r="H58" s="163"/>
      <c r="I58" s="163"/>
      <c r="J58" s="163">
        <f>'将来負担比率（分子）の構造'!K$50</f>
        <v>8592</v>
      </c>
      <c r="K58" s="163"/>
      <c r="L58" s="163"/>
      <c r="M58" s="163">
        <f>'将来負担比率（分子）の構造'!L$50</f>
        <v>7728</v>
      </c>
      <c r="N58" s="163"/>
      <c r="O58" s="163"/>
      <c r="P58" s="163">
        <f>'将来負担比率（分子）の構造'!M$50</f>
        <v>11816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115</v>
      </c>
      <c r="C61" s="163"/>
      <c r="D61" s="163"/>
      <c r="E61" s="163">
        <f>'将来負担比率（分子）の構造'!J$46</f>
        <v>76</v>
      </c>
      <c r="F61" s="163"/>
      <c r="G61" s="163"/>
      <c r="H61" s="163">
        <f>'将来負担比率（分子）の構造'!K$46</f>
        <v>38</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2472</v>
      </c>
      <c r="C62" s="163"/>
      <c r="D62" s="163"/>
      <c r="E62" s="163">
        <f>'将来負担比率（分子）の構造'!J$45</f>
        <v>2428</v>
      </c>
      <c r="F62" s="163"/>
      <c r="G62" s="163"/>
      <c r="H62" s="163">
        <f>'将来負担比率（分子）の構造'!K$45</f>
        <v>2597</v>
      </c>
      <c r="I62" s="163"/>
      <c r="J62" s="163"/>
      <c r="K62" s="163">
        <f>'将来負担比率（分子）の構造'!L$45</f>
        <v>2772</v>
      </c>
      <c r="L62" s="163"/>
      <c r="M62" s="163"/>
      <c r="N62" s="163">
        <f>'将来負担比率（分子）の構造'!M$45</f>
        <v>2931</v>
      </c>
      <c r="O62" s="163"/>
      <c r="P62" s="163"/>
    </row>
    <row r="63" spans="1:16" x14ac:dyDescent="0.15">
      <c r="A63" s="163" t="s">
        <v>34</v>
      </c>
      <c r="B63" s="163">
        <f>'将来負担比率（分子）の構造'!I$44</f>
        <v>1081</v>
      </c>
      <c r="C63" s="163"/>
      <c r="D63" s="163"/>
      <c r="E63" s="163">
        <f>'将来負担比率（分子）の構造'!J$44</f>
        <v>3280</v>
      </c>
      <c r="F63" s="163"/>
      <c r="G63" s="163"/>
      <c r="H63" s="163">
        <f>'将来負担比率（分子）の構造'!K$44</f>
        <v>3056</v>
      </c>
      <c r="I63" s="163"/>
      <c r="J63" s="163"/>
      <c r="K63" s="163">
        <f>'将来負担比率（分子）の構造'!L$44</f>
        <v>2837</v>
      </c>
      <c r="L63" s="163"/>
      <c r="M63" s="163"/>
      <c r="N63" s="163">
        <f>'将来負担比率（分子）の構造'!M$44</f>
        <v>2640</v>
      </c>
      <c r="O63" s="163"/>
      <c r="P63" s="163"/>
    </row>
    <row r="64" spans="1:16" x14ac:dyDescent="0.15">
      <c r="A64" s="163" t="s">
        <v>33</v>
      </c>
      <c r="B64" s="163">
        <f>'将来負担比率（分子）の構造'!I$43</f>
        <v>18530</v>
      </c>
      <c r="C64" s="163"/>
      <c r="D64" s="163"/>
      <c r="E64" s="163">
        <f>'将来負担比率（分子）の構造'!J$43</f>
        <v>18365</v>
      </c>
      <c r="F64" s="163"/>
      <c r="G64" s="163"/>
      <c r="H64" s="163">
        <f>'将来負担比率（分子）の構造'!K$43</f>
        <v>18029</v>
      </c>
      <c r="I64" s="163"/>
      <c r="J64" s="163"/>
      <c r="K64" s="163">
        <f>'将来負担比率（分子）の構造'!L$43</f>
        <v>18624</v>
      </c>
      <c r="L64" s="163"/>
      <c r="M64" s="163"/>
      <c r="N64" s="163">
        <f>'将来負担比率（分子）の構造'!M$43</f>
        <v>17573</v>
      </c>
      <c r="O64" s="163"/>
      <c r="P64" s="163"/>
    </row>
    <row r="65" spans="1:16" x14ac:dyDescent="0.15">
      <c r="A65" s="163" t="s">
        <v>32</v>
      </c>
      <c r="B65" s="163">
        <f>'将来負担比率（分子）の構造'!I$42</f>
        <v>5339</v>
      </c>
      <c r="C65" s="163"/>
      <c r="D65" s="163"/>
      <c r="E65" s="163">
        <f>'将来負担比率（分子）の構造'!J$42</f>
        <v>4898</v>
      </c>
      <c r="F65" s="163"/>
      <c r="G65" s="163"/>
      <c r="H65" s="163">
        <f>'将来負担比率（分子）の構造'!K$42</f>
        <v>3538</v>
      </c>
      <c r="I65" s="163"/>
      <c r="J65" s="163"/>
      <c r="K65" s="163">
        <f>'将来負担比率（分子）の構造'!L$42</f>
        <v>2133</v>
      </c>
      <c r="L65" s="163"/>
      <c r="M65" s="163"/>
      <c r="N65" s="163">
        <f>'将来負担比率（分子）の構造'!M$42</f>
        <v>1951</v>
      </c>
      <c r="O65" s="163"/>
      <c r="P65" s="163"/>
    </row>
    <row r="66" spans="1:16" x14ac:dyDescent="0.15">
      <c r="A66" s="163" t="s">
        <v>31</v>
      </c>
      <c r="B66" s="163">
        <f>'将来負担比率（分子）の構造'!I$41</f>
        <v>28023</v>
      </c>
      <c r="C66" s="163"/>
      <c r="D66" s="163"/>
      <c r="E66" s="163">
        <f>'将来負担比率（分子）の構造'!J$41</f>
        <v>27098</v>
      </c>
      <c r="F66" s="163"/>
      <c r="G66" s="163"/>
      <c r="H66" s="163">
        <f>'将来負担比率（分子）の構造'!K$41</f>
        <v>26572</v>
      </c>
      <c r="I66" s="163"/>
      <c r="J66" s="163"/>
      <c r="K66" s="163">
        <f>'将来負担比率（分子）の構造'!L$41</f>
        <v>26974</v>
      </c>
      <c r="L66" s="163"/>
      <c r="M66" s="163"/>
      <c r="N66" s="163">
        <f>'将来負担比率（分子）の構造'!M$41</f>
        <v>29323</v>
      </c>
      <c r="O66" s="163"/>
      <c r="P66" s="163"/>
    </row>
    <row r="67" spans="1:16" x14ac:dyDescent="0.15">
      <c r="A67" s="163" t="s">
        <v>71</v>
      </c>
      <c r="B67" s="163" t="e">
        <f>NA()</f>
        <v>#N/A</v>
      </c>
      <c r="C67" s="163">
        <f>IF(ISNUMBER('将来負担比率（分子）の構造'!I$53), IF('将来負担比率（分子）の構造'!I$53 &lt; 0, 0, '将来負担比率（分子）の構造'!I$53), NA())</f>
        <v>15421</v>
      </c>
      <c r="D67" s="163" t="e">
        <f>NA()</f>
        <v>#N/A</v>
      </c>
      <c r="E67" s="163" t="e">
        <f>NA()</f>
        <v>#N/A</v>
      </c>
      <c r="F67" s="163">
        <f>IF(ISNUMBER('将来負担比率（分子）の構造'!J$53), IF('将来負担比率（分子）の構造'!J$53 &lt; 0, 0, '将来負担比率（分子）の構造'!J$53), NA())</f>
        <v>15869</v>
      </c>
      <c r="G67" s="163" t="e">
        <f>NA()</f>
        <v>#N/A</v>
      </c>
      <c r="H67" s="163" t="e">
        <f>NA()</f>
        <v>#N/A</v>
      </c>
      <c r="I67" s="163">
        <f>IF(ISNUMBER('将来負担比率（分子）の構造'!K$53), IF('将来負担比率（分子）の構造'!K$53 &lt; 0, 0, '将来負担比率（分子）の構造'!K$53), NA())</f>
        <v>13760</v>
      </c>
      <c r="J67" s="163" t="e">
        <f>NA()</f>
        <v>#N/A</v>
      </c>
      <c r="K67" s="163" t="e">
        <f>NA()</f>
        <v>#N/A</v>
      </c>
      <c r="L67" s="163">
        <f>IF(ISNUMBER('将来負担比率（分子）の構造'!L$53), IF('将来負担比率（分子）の構造'!L$53 &lt; 0, 0, '将来負担比率（分子）の構造'!L$53), NA())</f>
        <v>13161</v>
      </c>
      <c r="M67" s="163" t="e">
        <f>NA()</f>
        <v>#N/A</v>
      </c>
      <c r="N67" s="163" t="e">
        <f>NA()</f>
        <v>#N/A</v>
      </c>
      <c r="O67" s="163">
        <f>IF(ISNUMBER('将来負担比率（分子）の構造'!M$53), IF('将来負担比率（分子）の構造'!M$53 &lt; 0, 0, '将来負担比率（分子）の構造'!M$53), NA())</f>
        <v>10814</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2650</v>
      </c>
      <c r="C72" s="167">
        <f>基金残高に係る経年分析!G55</f>
        <v>1941</v>
      </c>
      <c r="D72" s="167">
        <f>基金残高に係る経年分析!H55</f>
        <v>2541</v>
      </c>
    </row>
    <row r="73" spans="1:16" x14ac:dyDescent="0.15">
      <c r="A73" s="166" t="s">
        <v>74</v>
      </c>
      <c r="B73" s="167">
        <f>基金残高に係る経年分析!F56</f>
        <v>723</v>
      </c>
      <c r="C73" s="167">
        <f>基金残高に係る経年分析!G56</f>
        <v>768</v>
      </c>
      <c r="D73" s="167">
        <f>基金残高に係る経年分析!H56</f>
        <v>829</v>
      </c>
    </row>
    <row r="74" spans="1:16" x14ac:dyDescent="0.15">
      <c r="A74" s="166" t="s">
        <v>75</v>
      </c>
      <c r="B74" s="167">
        <f>基金残高に係る経年分析!F57</f>
        <v>4058</v>
      </c>
      <c r="C74" s="167">
        <f>基金残高に係る経年分析!G57</f>
        <v>4003</v>
      </c>
      <c r="D74" s="167">
        <f>基金残高に係る経年分析!H57</f>
        <v>7583</v>
      </c>
    </row>
  </sheetData>
  <sheetProtection algorithmName="SHA-512" hashValue="Y3LXmL6T4X0McjpIJ6ypMukW2k8c/Fxm7tXvKa1T0k1zE3XQPspYuk452REzcP6HUaSYfDh9z0eI/YDF6Xk29Q==" saltValue="PDO5tHIfU3WYLQKR6xCi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12428158</v>
      </c>
      <c r="S5" s="677"/>
      <c r="T5" s="677"/>
      <c r="U5" s="677"/>
      <c r="V5" s="677"/>
      <c r="W5" s="677"/>
      <c r="X5" s="677"/>
      <c r="Y5" s="702"/>
      <c r="Z5" s="715">
        <v>36.1</v>
      </c>
      <c r="AA5" s="715"/>
      <c r="AB5" s="715"/>
      <c r="AC5" s="715"/>
      <c r="AD5" s="716">
        <v>11350194</v>
      </c>
      <c r="AE5" s="716"/>
      <c r="AF5" s="716"/>
      <c r="AG5" s="716"/>
      <c r="AH5" s="716"/>
      <c r="AI5" s="716"/>
      <c r="AJ5" s="716"/>
      <c r="AK5" s="716"/>
      <c r="AL5" s="703">
        <v>72.400000000000006</v>
      </c>
      <c r="AM5" s="685"/>
      <c r="AN5" s="685"/>
      <c r="AO5" s="704"/>
      <c r="AP5" s="679" t="s">
        <v>217</v>
      </c>
      <c r="AQ5" s="680"/>
      <c r="AR5" s="680"/>
      <c r="AS5" s="680"/>
      <c r="AT5" s="680"/>
      <c r="AU5" s="680"/>
      <c r="AV5" s="680"/>
      <c r="AW5" s="680"/>
      <c r="AX5" s="680"/>
      <c r="AY5" s="680"/>
      <c r="AZ5" s="680"/>
      <c r="BA5" s="680"/>
      <c r="BB5" s="680"/>
      <c r="BC5" s="680"/>
      <c r="BD5" s="680"/>
      <c r="BE5" s="680"/>
      <c r="BF5" s="681"/>
      <c r="BG5" s="621">
        <v>11350194</v>
      </c>
      <c r="BH5" s="622"/>
      <c r="BI5" s="622"/>
      <c r="BJ5" s="622"/>
      <c r="BK5" s="622"/>
      <c r="BL5" s="622"/>
      <c r="BM5" s="622"/>
      <c r="BN5" s="623"/>
      <c r="BO5" s="659">
        <v>91.3</v>
      </c>
      <c r="BP5" s="659"/>
      <c r="BQ5" s="659"/>
      <c r="BR5" s="659"/>
      <c r="BS5" s="660" t="s">
        <v>122</v>
      </c>
      <c r="BT5" s="660"/>
      <c r="BU5" s="660"/>
      <c r="BV5" s="660"/>
      <c r="BW5" s="660"/>
      <c r="BX5" s="660"/>
      <c r="BY5" s="660"/>
      <c r="BZ5" s="660"/>
      <c r="CA5" s="660"/>
      <c r="CB5" s="695"/>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291273</v>
      </c>
      <c r="S6" s="622"/>
      <c r="T6" s="622"/>
      <c r="U6" s="622"/>
      <c r="V6" s="622"/>
      <c r="W6" s="622"/>
      <c r="X6" s="622"/>
      <c r="Y6" s="623"/>
      <c r="Z6" s="659">
        <v>0.8</v>
      </c>
      <c r="AA6" s="659"/>
      <c r="AB6" s="659"/>
      <c r="AC6" s="659"/>
      <c r="AD6" s="660">
        <v>291273</v>
      </c>
      <c r="AE6" s="660"/>
      <c r="AF6" s="660"/>
      <c r="AG6" s="660"/>
      <c r="AH6" s="660"/>
      <c r="AI6" s="660"/>
      <c r="AJ6" s="660"/>
      <c r="AK6" s="660"/>
      <c r="AL6" s="624">
        <v>1.9</v>
      </c>
      <c r="AM6" s="625"/>
      <c r="AN6" s="625"/>
      <c r="AO6" s="661"/>
      <c r="AP6" s="618" t="s">
        <v>222</v>
      </c>
      <c r="AQ6" s="619"/>
      <c r="AR6" s="619"/>
      <c r="AS6" s="619"/>
      <c r="AT6" s="619"/>
      <c r="AU6" s="619"/>
      <c r="AV6" s="619"/>
      <c r="AW6" s="619"/>
      <c r="AX6" s="619"/>
      <c r="AY6" s="619"/>
      <c r="AZ6" s="619"/>
      <c r="BA6" s="619"/>
      <c r="BB6" s="619"/>
      <c r="BC6" s="619"/>
      <c r="BD6" s="619"/>
      <c r="BE6" s="619"/>
      <c r="BF6" s="620"/>
      <c r="BG6" s="621">
        <v>11350194</v>
      </c>
      <c r="BH6" s="622"/>
      <c r="BI6" s="622"/>
      <c r="BJ6" s="622"/>
      <c r="BK6" s="622"/>
      <c r="BL6" s="622"/>
      <c r="BM6" s="622"/>
      <c r="BN6" s="623"/>
      <c r="BO6" s="659">
        <v>91.3</v>
      </c>
      <c r="BP6" s="659"/>
      <c r="BQ6" s="659"/>
      <c r="BR6" s="659"/>
      <c r="BS6" s="660" t="s">
        <v>122</v>
      </c>
      <c r="BT6" s="660"/>
      <c r="BU6" s="660"/>
      <c r="BV6" s="660"/>
      <c r="BW6" s="660"/>
      <c r="BX6" s="660"/>
      <c r="BY6" s="660"/>
      <c r="BZ6" s="660"/>
      <c r="CA6" s="660"/>
      <c r="CB6" s="695"/>
      <c r="CD6" s="679" t="s">
        <v>223</v>
      </c>
      <c r="CE6" s="680"/>
      <c r="CF6" s="680"/>
      <c r="CG6" s="680"/>
      <c r="CH6" s="680"/>
      <c r="CI6" s="680"/>
      <c r="CJ6" s="680"/>
      <c r="CK6" s="680"/>
      <c r="CL6" s="680"/>
      <c r="CM6" s="680"/>
      <c r="CN6" s="680"/>
      <c r="CO6" s="680"/>
      <c r="CP6" s="680"/>
      <c r="CQ6" s="681"/>
      <c r="CR6" s="621">
        <v>210116</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210116</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4863</v>
      </c>
      <c r="S7" s="622"/>
      <c r="T7" s="622"/>
      <c r="U7" s="622"/>
      <c r="V7" s="622"/>
      <c r="W7" s="622"/>
      <c r="X7" s="622"/>
      <c r="Y7" s="623"/>
      <c r="Z7" s="659">
        <v>0</v>
      </c>
      <c r="AA7" s="659"/>
      <c r="AB7" s="659"/>
      <c r="AC7" s="659"/>
      <c r="AD7" s="660">
        <v>4863</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3743609</v>
      </c>
      <c r="BH7" s="622"/>
      <c r="BI7" s="622"/>
      <c r="BJ7" s="622"/>
      <c r="BK7" s="622"/>
      <c r="BL7" s="622"/>
      <c r="BM7" s="622"/>
      <c r="BN7" s="623"/>
      <c r="BO7" s="659">
        <v>30.1</v>
      </c>
      <c r="BP7" s="659"/>
      <c r="BQ7" s="659"/>
      <c r="BR7" s="659"/>
      <c r="BS7" s="660" t="s">
        <v>122</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7792621</v>
      </c>
      <c r="CS7" s="622"/>
      <c r="CT7" s="622"/>
      <c r="CU7" s="622"/>
      <c r="CV7" s="622"/>
      <c r="CW7" s="622"/>
      <c r="CX7" s="622"/>
      <c r="CY7" s="623"/>
      <c r="CZ7" s="659">
        <v>23.4</v>
      </c>
      <c r="DA7" s="659"/>
      <c r="DB7" s="659"/>
      <c r="DC7" s="659"/>
      <c r="DD7" s="627">
        <v>16395</v>
      </c>
      <c r="DE7" s="622"/>
      <c r="DF7" s="622"/>
      <c r="DG7" s="622"/>
      <c r="DH7" s="622"/>
      <c r="DI7" s="622"/>
      <c r="DJ7" s="622"/>
      <c r="DK7" s="622"/>
      <c r="DL7" s="622"/>
      <c r="DM7" s="622"/>
      <c r="DN7" s="622"/>
      <c r="DO7" s="622"/>
      <c r="DP7" s="623"/>
      <c r="DQ7" s="627">
        <v>7100852</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99632</v>
      </c>
      <c r="S8" s="622"/>
      <c r="T8" s="622"/>
      <c r="U8" s="622"/>
      <c r="V8" s="622"/>
      <c r="W8" s="622"/>
      <c r="X8" s="622"/>
      <c r="Y8" s="623"/>
      <c r="Z8" s="659">
        <v>0.3</v>
      </c>
      <c r="AA8" s="659"/>
      <c r="AB8" s="659"/>
      <c r="AC8" s="659"/>
      <c r="AD8" s="660">
        <v>99632</v>
      </c>
      <c r="AE8" s="660"/>
      <c r="AF8" s="660"/>
      <c r="AG8" s="660"/>
      <c r="AH8" s="660"/>
      <c r="AI8" s="660"/>
      <c r="AJ8" s="660"/>
      <c r="AK8" s="660"/>
      <c r="AL8" s="624">
        <v>0.6</v>
      </c>
      <c r="AM8" s="625"/>
      <c r="AN8" s="625"/>
      <c r="AO8" s="661"/>
      <c r="AP8" s="618" t="s">
        <v>228</v>
      </c>
      <c r="AQ8" s="619"/>
      <c r="AR8" s="619"/>
      <c r="AS8" s="619"/>
      <c r="AT8" s="619"/>
      <c r="AU8" s="619"/>
      <c r="AV8" s="619"/>
      <c r="AW8" s="619"/>
      <c r="AX8" s="619"/>
      <c r="AY8" s="619"/>
      <c r="AZ8" s="619"/>
      <c r="BA8" s="619"/>
      <c r="BB8" s="619"/>
      <c r="BC8" s="619"/>
      <c r="BD8" s="619"/>
      <c r="BE8" s="619"/>
      <c r="BF8" s="620"/>
      <c r="BG8" s="621">
        <v>96776</v>
      </c>
      <c r="BH8" s="622"/>
      <c r="BI8" s="622"/>
      <c r="BJ8" s="622"/>
      <c r="BK8" s="622"/>
      <c r="BL8" s="622"/>
      <c r="BM8" s="622"/>
      <c r="BN8" s="623"/>
      <c r="BO8" s="659">
        <v>0.8</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9196315</v>
      </c>
      <c r="CS8" s="622"/>
      <c r="CT8" s="622"/>
      <c r="CU8" s="622"/>
      <c r="CV8" s="622"/>
      <c r="CW8" s="622"/>
      <c r="CX8" s="622"/>
      <c r="CY8" s="623"/>
      <c r="CZ8" s="659">
        <v>27.7</v>
      </c>
      <c r="DA8" s="659"/>
      <c r="DB8" s="659"/>
      <c r="DC8" s="659"/>
      <c r="DD8" s="627">
        <v>16227</v>
      </c>
      <c r="DE8" s="622"/>
      <c r="DF8" s="622"/>
      <c r="DG8" s="622"/>
      <c r="DH8" s="622"/>
      <c r="DI8" s="622"/>
      <c r="DJ8" s="622"/>
      <c r="DK8" s="622"/>
      <c r="DL8" s="622"/>
      <c r="DM8" s="622"/>
      <c r="DN8" s="622"/>
      <c r="DO8" s="622"/>
      <c r="DP8" s="623"/>
      <c r="DQ8" s="627">
        <v>4772010</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132214</v>
      </c>
      <c r="S9" s="622"/>
      <c r="T9" s="622"/>
      <c r="U9" s="622"/>
      <c r="V9" s="622"/>
      <c r="W9" s="622"/>
      <c r="X9" s="622"/>
      <c r="Y9" s="623"/>
      <c r="Z9" s="659">
        <v>0.4</v>
      </c>
      <c r="AA9" s="659"/>
      <c r="AB9" s="659"/>
      <c r="AC9" s="659"/>
      <c r="AD9" s="660">
        <v>132214</v>
      </c>
      <c r="AE9" s="660"/>
      <c r="AF9" s="660"/>
      <c r="AG9" s="660"/>
      <c r="AH9" s="660"/>
      <c r="AI9" s="660"/>
      <c r="AJ9" s="660"/>
      <c r="AK9" s="660"/>
      <c r="AL9" s="624">
        <v>0.8</v>
      </c>
      <c r="AM9" s="625"/>
      <c r="AN9" s="625"/>
      <c r="AO9" s="661"/>
      <c r="AP9" s="618" t="s">
        <v>231</v>
      </c>
      <c r="AQ9" s="619"/>
      <c r="AR9" s="619"/>
      <c r="AS9" s="619"/>
      <c r="AT9" s="619"/>
      <c r="AU9" s="619"/>
      <c r="AV9" s="619"/>
      <c r="AW9" s="619"/>
      <c r="AX9" s="619"/>
      <c r="AY9" s="619"/>
      <c r="AZ9" s="619"/>
      <c r="BA9" s="619"/>
      <c r="BB9" s="619"/>
      <c r="BC9" s="619"/>
      <c r="BD9" s="619"/>
      <c r="BE9" s="619"/>
      <c r="BF9" s="620"/>
      <c r="BG9" s="621">
        <v>3124589</v>
      </c>
      <c r="BH9" s="622"/>
      <c r="BI9" s="622"/>
      <c r="BJ9" s="622"/>
      <c r="BK9" s="622"/>
      <c r="BL9" s="622"/>
      <c r="BM9" s="622"/>
      <c r="BN9" s="623"/>
      <c r="BO9" s="659">
        <v>25.1</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2585880</v>
      </c>
      <c r="CS9" s="622"/>
      <c r="CT9" s="622"/>
      <c r="CU9" s="622"/>
      <c r="CV9" s="622"/>
      <c r="CW9" s="622"/>
      <c r="CX9" s="622"/>
      <c r="CY9" s="623"/>
      <c r="CZ9" s="659">
        <v>7.8</v>
      </c>
      <c r="DA9" s="659"/>
      <c r="DB9" s="659"/>
      <c r="DC9" s="659"/>
      <c r="DD9" s="627">
        <v>71877</v>
      </c>
      <c r="DE9" s="622"/>
      <c r="DF9" s="622"/>
      <c r="DG9" s="622"/>
      <c r="DH9" s="622"/>
      <c r="DI9" s="622"/>
      <c r="DJ9" s="622"/>
      <c r="DK9" s="622"/>
      <c r="DL9" s="622"/>
      <c r="DM9" s="622"/>
      <c r="DN9" s="622"/>
      <c r="DO9" s="622"/>
      <c r="DP9" s="623"/>
      <c r="DQ9" s="627">
        <v>2119797</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238672</v>
      </c>
      <c r="BH10" s="622"/>
      <c r="BI10" s="622"/>
      <c r="BJ10" s="622"/>
      <c r="BK10" s="622"/>
      <c r="BL10" s="622"/>
      <c r="BM10" s="622"/>
      <c r="BN10" s="623"/>
      <c r="BO10" s="659">
        <v>1.9</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29204</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7416</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1574666</v>
      </c>
      <c r="S11" s="622"/>
      <c r="T11" s="622"/>
      <c r="U11" s="622"/>
      <c r="V11" s="622"/>
      <c r="W11" s="622"/>
      <c r="X11" s="622"/>
      <c r="Y11" s="623"/>
      <c r="Z11" s="624">
        <v>4.5999999999999996</v>
      </c>
      <c r="AA11" s="625"/>
      <c r="AB11" s="625"/>
      <c r="AC11" s="626"/>
      <c r="AD11" s="627">
        <v>1574666</v>
      </c>
      <c r="AE11" s="622"/>
      <c r="AF11" s="622"/>
      <c r="AG11" s="622"/>
      <c r="AH11" s="622"/>
      <c r="AI11" s="622"/>
      <c r="AJ11" s="622"/>
      <c r="AK11" s="623"/>
      <c r="AL11" s="624">
        <v>10.1</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283572</v>
      </c>
      <c r="BH11" s="622"/>
      <c r="BI11" s="622"/>
      <c r="BJ11" s="622"/>
      <c r="BK11" s="622"/>
      <c r="BL11" s="622"/>
      <c r="BM11" s="622"/>
      <c r="BN11" s="623"/>
      <c r="BO11" s="659">
        <v>2.2999999999999998</v>
      </c>
      <c r="BP11" s="659"/>
      <c r="BQ11" s="659"/>
      <c r="BR11" s="659"/>
      <c r="BS11" s="660" t="s">
        <v>122</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782820</v>
      </c>
      <c r="CS11" s="622"/>
      <c r="CT11" s="622"/>
      <c r="CU11" s="622"/>
      <c r="CV11" s="622"/>
      <c r="CW11" s="622"/>
      <c r="CX11" s="622"/>
      <c r="CY11" s="623"/>
      <c r="CZ11" s="659">
        <v>2.4</v>
      </c>
      <c r="DA11" s="659"/>
      <c r="DB11" s="659"/>
      <c r="DC11" s="659"/>
      <c r="DD11" s="627">
        <v>315891</v>
      </c>
      <c r="DE11" s="622"/>
      <c r="DF11" s="622"/>
      <c r="DG11" s="622"/>
      <c r="DH11" s="622"/>
      <c r="DI11" s="622"/>
      <c r="DJ11" s="622"/>
      <c r="DK11" s="622"/>
      <c r="DL11" s="622"/>
      <c r="DM11" s="622"/>
      <c r="DN11" s="622"/>
      <c r="DO11" s="622"/>
      <c r="DP11" s="623"/>
      <c r="DQ11" s="627">
        <v>366772</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6963554</v>
      </c>
      <c r="BH12" s="622"/>
      <c r="BI12" s="622"/>
      <c r="BJ12" s="622"/>
      <c r="BK12" s="622"/>
      <c r="BL12" s="622"/>
      <c r="BM12" s="622"/>
      <c r="BN12" s="623"/>
      <c r="BO12" s="659">
        <v>56</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755367</v>
      </c>
      <c r="CS12" s="622"/>
      <c r="CT12" s="622"/>
      <c r="CU12" s="622"/>
      <c r="CV12" s="622"/>
      <c r="CW12" s="622"/>
      <c r="CX12" s="622"/>
      <c r="CY12" s="623"/>
      <c r="CZ12" s="659">
        <v>2.2999999999999998</v>
      </c>
      <c r="DA12" s="659"/>
      <c r="DB12" s="659"/>
      <c r="DC12" s="659"/>
      <c r="DD12" s="627">
        <v>26469</v>
      </c>
      <c r="DE12" s="622"/>
      <c r="DF12" s="622"/>
      <c r="DG12" s="622"/>
      <c r="DH12" s="622"/>
      <c r="DI12" s="622"/>
      <c r="DJ12" s="622"/>
      <c r="DK12" s="622"/>
      <c r="DL12" s="622"/>
      <c r="DM12" s="622"/>
      <c r="DN12" s="622"/>
      <c r="DO12" s="622"/>
      <c r="DP12" s="623"/>
      <c r="DQ12" s="627">
        <v>383937</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v>2949</v>
      </c>
      <c r="S13" s="622"/>
      <c r="T13" s="622"/>
      <c r="U13" s="622"/>
      <c r="V13" s="622"/>
      <c r="W13" s="622"/>
      <c r="X13" s="622"/>
      <c r="Y13" s="623"/>
      <c r="Z13" s="659">
        <v>0</v>
      </c>
      <c r="AA13" s="659"/>
      <c r="AB13" s="659"/>
      <c r="AC13" s="659"/>
      <c r="AD13" s="660">
        <v>2949</v>
      </c>
      <c r="AE13" s="660"/>
      <c r="AF13" s="660"/>
      <c r="AG13" s="660"/>
      <c r="AH13" s="660"/>
      <c r="AI13" s="660"/>
      <c r="AJ13" s="660"/>
      <c r="AK13" s="660"/>
      <c r="AL13" s="624">
        <v>0</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6778397</v>
      </c>
      <c r="BH13" s="622"/>
      <c r="BI13" s="622"/>
      <c r="BJ13" s="622"/>
      <c r="BK13" s="622"/>
      <c r="BL13" s="622"/>
      <c r="BM13" s="622"/>
      <c r="BN13" s="623"/>
      <c r="BO13" s="659">
        <v>54.5</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2592538</v>
      </c>
      <c r="CS13" s="622"/>
      <c r="CT13" s="622"/>
      <c r="CU13" s="622"/>
      <c r="CV13" s="622"/>
      <c r="CW13" s="622"/>
      <c r="CX13" s="622"/>
      <c r="CY13" s="623"/>
      <c r="CZ13" s="659">
        <v>7.8</v>
      </c>
      <c r="DA13" s="659"/>
      <c r="DB13" s="659"/>
      <c r="DC13" s="659"/>
      <c r="DD13" s="627">
        <v>803470</v>
      </c>
      <c r="DE13" s="622"/>
      <c r="DF13" s="622"/>
      <c r="DG13" s="622"/>
      <c r="DH13" s="622"/>
      <c r="DI13" s="622"/>
      <c r="DJ13" s="622"/>
      <c r="DK13" s="622"/>
      <c r="DL13" s="622"/>
      <c r="DM13" s="622"/>
      <c r="DN13" s="622"/>
      <c r="DO13" s="622"/>
      <c r="DP13" s="623"/>
      <c r="DQ13" s="627">
        <v>1954129</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207775</v>
      </c>
      <c r="BH14" s="622"/>
      <c r="BI14" s="622"/>
      <c r="BJ14" s="622"/>
      <c r="BK14" s="622"/>
      <c r="BL14" s="622"/>
      <c r="BM14" s="622"/>
      <c r="BN14" s="623"/>
      <c r="BO14" s="659">
        <v>1.7</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954248</v>
      </c>
      <c r="CS14" s="622"/>
      <c r="CT14" s="622"/>
      <c r="CU14" s="622"/>
      <c r="CV14" s="622"/>
      <c r="CW14" s="622"/>
      <c r="CX14" s="622"/>
      <c r="CY14" s="623"/>
      <c r="CZ14" s="659">
        <v>2.9</v>
      </c>
      <c r="DA14" s="659"/>
      <c r="DB14" s="659"/>
      <c r="DC14" s="659"/>
      <c r="DD14" s="627">
        <v>94386</v>
      </c>
      <c r="DE14" s="622"/>
      <c r="DF14" s="622"/>
      <c r="DG14" s="622"/>
      <c r="DH14" s="622"/>
      <c r="DI14" s="622"/>
      <c r="DJ14" s="622"/>
      <c r="DK14" s="622"/>
      <c r="DL14" s="622"/>
      <c r="DM14" s="622"/>
      <c r="DN14" s="622"/>
      <c r="DO14" s="622"/>
      <c r="DP14" s="623"/>
      <c r="DQ14" s="627">
        <v>892088</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57488</v>
      </c>
      <c r="S15" s="622"/>
      <c r="T15" s="622"/>
      <c r="U15" s="622"/>
      <c r="V15" s="622"/>
      <c r="W15" s="622"/>
      <c r="X15" s="622"/>
      <c r="Y15" s="623"/>
      <c r="Z15" s="659">
        <v>0.2</v>
      </c>
      <c r="AA15" s="659"/>
      <c r="AB15" s="659"/>
      <c r="AC15" s="659"/>
      <c r="AD15" s="660">
        <v>57488</v>
      </c>
      <c r="AE15" s="660"/>
      <c r="AF15" s="660"/>
      <c r="AG15" s="660"/>
      <c r="AH15" s="660"/>
      <c r="AI15" s="660"/>
      <c r="AJ15" s="660"/>
      <c r="AK15" s="660"/>
      <c r="AL15" s="624">
        <v>0.4</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435256</v>
      </c>
      <c r="BH15" s="622"/>
      <c r="BI15" s="622"/>
      <c r="BJ15" s="622"/>
      <c r="BK15" s="622"/>
      <c r="BL15" s="622"/>
      <c r="BM15" s="622"/>
      <c r="BN15" s="623"/>
      <c r="BO15" s="659">
        <v>3.5</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5968670</v>
      </c>
      <c r="CS15" s="622"/>
      <c r="CT15" s="622"/>
      <c r="CU15" s="622"/>
      <c r="CV15" s="622"/>
      <c r="CW15" s="622"/>
      <c r="CX15" s="622"/>
      <c r="CY15" s="623"/>
      <c r="CZ15" s="659">
        <v>18</v>
      </c>
      <c r="DA15" s="659"/>
      <c r="DB15" s="659"/>
      <c r="DC15" s="659"/>
      <c r="DD15" s="627">
        <v>3613721</v>
      </c>
      <c r="DE15" s="622"/>
      <c r="DF15" s="622"/>
      <c r="DG15" s="622"/>
      <c r="DH15" s="622"/>
      <c r="DI15" s="622"/>
      <c r="DJ15" s="622"/>
      <c r="DK15" s="622"/>
      <c r="DL15" s="622"/>
      <c r="DM15" s="622"/>
      <c r="DN15" s="622"/>
      <c r="DO15" s="622"/>
      <c r="DP15" s="623"/>
      <c r="DQ15" s="627">
        <v>1678045</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298559</v>
      </c>
      <c r="S16" s="622"/>
      <c r="T16" s="622"/>
      <c r="U16" s="622"/>
      <c r="V16" s="622"/>
      <c r="W16" s="622"/>
      <c r="X16" s="622"/>
      <c r="Y16" s="623"/>
      <c r="Z16" s="659">
        <v>0.9</v>
      </c>
      <c r="AA16" s="659"/>
      <c r="AB16" s="659"/>
      <c r="AC16" s="659"/>
      <c r="AD16" s="660">
        <v>298559</v>
      </c>
      <c r="AE16" s="660"/>
      <c r="AF16" s="660"/>
      <c r="AG16" s="660"/>
      <c r="AH16" s="660"/>
      <c r="AI16" s="660"/>
      <c r="AJ16" s="660"/>
      <c r="AK16" s="660"/>
      <c r="AL16" s="624">
        <v>1.9</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370211</v>
      </c>
      <c r="S17" s="622"/>
      <c r="T17" s="622"/>
      <c r="U17" s="622"/>
      <c r="V17" s="622"/>
      <c r="W17" s="622"/>
      <c r="X17" s="622"/>
      <c r="Y17" s="623"/>
      <c r="Z17" s="659">
        <v>1.1000000000000001</v>
      </c>
      <c r="AA17" s="659"/>
      <c r="AB17" s="659"/>
      <c r="AC17" s="659"/>
      <c r="AD17" s="660">
        <v>370211</v>
      </c>
      <c r="AE17" s="660"/>
      <c r="AF17" s="660"/>
      <c r="AG17" s="660"/>
      <c r="AH17" s="660"/>
      <c r="AI17" s="660"/>
      <c r="AJ17" s="660"/>
      <c r="AK17" s="660"/>
      <c r="AL17" s="624">
        <v>2.4</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1979108</v>
      </c>
      <c r="CS17" s="622"/>
      <c r="CT17" s="622"/>
      <c r="CU17" s="622"/>
      <c r="CV17" s="622"/>
      <c r="CW17" s="622"/>
      <c r="CX17" s="622"/>
      <c r="CY17" s="623"/>
      <c r="CZ17" s="659">
        <v>6</v>
      </c>
      <c r="DA17" s="659"/>
      <c r="DB17" s="659"/>
      <c r="DC17" s="659"/>
      <c r="DD17" s="627" t="s">
        <v>122</v>
      </c>
      <c r="DE17" s="622"/>
      <c r="DF17" s="622"/>
      <c r="DG17" s="622"/>
      <c r="DH17" s="622"/>
      <c r="DI17" s="622"/>
      <c r="DJ17" s="622"/>
      <c r="DK17" s="622"/>
      <c r="DL17" s="622"/>
      <c r="DM17" s="622"/>
      <c r="DN17" s="622"/>
      <c r="DO17" s="622"/>
      <c r="DP17" s="623"/>
      <c r="DQ17" s="627">
        <v>1952621</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75899</v>
      </c>
      <c r="S18" s="622"/>
      <c r="T18" s="622"/>
      <c r="U18" s="622"/>
      <c r="V18" s="622"/>
      <c r="W18" s="622"/>
      <c r="X18" s="622"/>
      <c r="Y18" s="623"/>
      <c r="Z18" s="659">
        <v>0.2</v>
      </c>
      <c r="AA18" s="659"/>
      <c r="AB18" s="659"/>
      <c r="AC18" s="659"/>
      <c r="AD18" s="660">
        <v>75899</v>
      </c>
      <c r="AE18" s="660"/>
      <c r="AF18" s="660"/>
      <c r="AG18" s="660"/>
      <c r="AH18" s="660"/>
      <c r="AI18" s="660"/>
      <c r="AJ18" s="660"/>
      <c r="AK18" s="660"/>
      <c r="AL18" s="624">
        <v>0.5</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v>384796</v>
      </c>
      <c r="CS18" s="622"/>
      <c r="CT18" s="622"/>
      <c r="CU18" s="622"/>
      <c r="CV18" s="622"/>
      <c r="CW18" s="622"/>
      <c r="CX18" s="622"/>
      <c r="CY18" s="623"/>
      <c r="CZ18" s="659">
        <v>1.2</v>
      </c>
      <c r="DA18" s="659"/>
      <c r="DB18" s="659"/>
      <c r="DC18" s="659"/>
      <c r="DD18" s="627">
        <v>384796</v>
      </c>
      <c r="DE18" s="622"/>
      <c r="DF18" s="622"/>
      <c r="DG18" s="622"/>
      <c r="DH18" s="622"/>
      <c r="DI18" s="622"/>
      <c r="DJ18" s="622"/>
      <c r="DK18" s="622"/>
      <c r="DL18" s="622"/>
      <c r="DM18" s="622"/>
      <c r="DN18" s="622"/>
      <c r="DO18" s="622"/>
      <c r="DP18" s="623"/>
      <c r="DQ18" s="627">
        <v>384796</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279826</v>
      </c>
      <c r="S19" s="622"/>
      <c r="T19" s="622"/>
      <c r="U19" s="622"/>
      <c r="V19" s="622"/>
      <c r="W19" s="622"/>
      <c r="X19" s="622"/>
      <c r="Y19" s="623"/>
      <c r="Z19" s="659">
        <v>0.8</v>
      </c>
      <c r="AA19" s="659"/>
      <c r="AB19" s="659"/>
      <c r="AC19" s="659"/>
      <c r="AD19" s="660">
        <v>279826</v>
      </c>
      <c r="AE19" s="660"/>
      <c r="AF19" s="660"/>
      <c r="AG19" s="660"/>
      <c r="AH19" s="660"/>
      <c r="AI19" s="660"/>
      <c r="AJ19" s="660"/>
      <c r="AK19" s="660"/>
      <c r="AL19" s="624">
        <v>1.8</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1077964</v>
      </c>
      <c r="BH19" s="622"/>
      <c r="BI19" s="622"/>
      <c r="BJ19" s="622"/>
      <c r="BK19" s="622"/>
      <c r="BL19" s="622"/>
      <c r="BM19" s="622"/>
      <c r="BN19" s="623"/>
      <c r="BO19" s="659">
        <v>8.6999999999999993</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263</v>
      </c>
      <c r="C20" s="697"/>
      <c r="D20" s="697"/>
      <c r="E20" s="697"/>
      <c r="F20" s="697"/>
      <c r="G20" s="697"/>
      <c r="H20" s="697"/>
      <c r="I20" s="697"/>
      <c r="J20" s="697"/>
      <c r="K20" s="697"/>
      <c r="L20" s="697"/>
      <c r="M20" s="697"/>
      <c r="N20" s="697"/>
      <c r="O20" s="697"/>
      <c r="P20" s="697"/>
      <c r="Q20" s="698"/>
      <c r="R20" s="621">
        <v>14486</v>
      </c>
      <c r="S20" s="622"/>
      <c r="T20" s="622"/>
      <c r="U20" s="622"/>
      <c r="V20" s="622"/>
      <c r="W20" s="622"/>
      <c r="X20" s="622"/>
      <c r="Y20" s="623"/>
      <c r="Z20" s="659">
        <v>0</v>
      </c>
      <c r="AA20" s="659"/>
      <c r="AB20" s="659"/>
      <c r="AC20" s="659"/>
      <c r="AD20" s="660">
        <v>14486</v>
      </c>
      <c r="AE20" s="660"/>
      <c r="AF20" s="660"/>
      <c r="AG20" s="660"/>
      <c r="AH20" s="660"/>
      <c r="AI20" s="660"/>
      <c r="AJ20" s="660"/>
      <c r="AK20" s="660"/>
      <c r="AL20" s="624">
        <v>0.1</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1046141</v>
      </c>
      <c r="BH20" s="622"/>
      <c r="BI20" s="622"/>
      <c r="BJ20" s="622"/>
      <c r="BK20" s="622"/>
      <c r="BL20" s="622"/>
      <c r="BM20" s="622"/>
      <c r="BN20" s="623"/>
      <c r="BO20" s="659">
        <v>8.4</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33231683</v>
      </c>
      <c r="CS20" s="622"/>
      <c r="CT20" s="622"/>
      <c r="CU20" s="622"/>
      <c r="CV20" s="622"/>
      <c r="CW20" s="622"/>
      <c r="CX20" s="622"/>
      <c r="CY20" s="623"/>
      <c r="CZ20" s="659">
        <v>100</v>
      </c>
      <c r="DA20" s="659"/>
      <c r="DB20" s="659"/>
      <c r="DC20" s="659"/>
      <c r="DD20" s="627">
        <v>5343232</v>
      </c>
      <c r="DE20" s="622"/>
      <c r="DF20" s="622"/>
      <c r="DG20" s="622"/>
      <c r="DH20" s="622"/>
      <c r="DI20" s="622"/>
      <c r="DJ20" s="622"/>
      <c r="DK20" s="622"/>
      <c r="DL20" s="622"/>
      <c r="DM20" s="622"/>
      <c r="DN20" s="622"/>
      <c r="DO20" s="622"/>
      <c r="DP20" s="623"/>
      <c r="DQ20" s="627">
        <v>21822579</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1399745</v>
      </c>
      <c r="S21" s="622"/>
      <c r="T21" s="622"/>
      <c r="U21" s="622"/>
      <c r="V21" s="622"/>
      <c r="W21" s="622"/>
      <c r="X21" s="622"/>
      <c r="Y21" s="623"/>
      <c r="Z21" s="659">
        <v>4.0999999999999996</v>
      </c>
      <c r="AA21" s="659"/>
      <c r="AB21" s="659"/>
      <c r="AC21" s="659"/>
      <c r="AD21" s="660">
        <v>1367752</v>
      </c>
      <c r="AE21" s="660"/>
      <c r="AF21" s="660"/>
      <c r="AG21" s="660"/>
      <c r="AH21" s="660"/>
      <c r="AI21" s="660"/>
      <c r="AJ21" s="660"/>
      <c r="AK21" s="660"/>
      <c r="AL21" s="624">
        <v>8.6999999999999993</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1367752</v>
      </c>
      <c r="S22" s="622"/>
      <c r="T22" s="622"/>
      <c r="U22" s="622"/>
      <c r="V22" s="622"/>
      <c r="W22" s="622"/>
      <c r="X22" s="622"/>
      <c r="Y22" s="623"/>
      <c r="Z22" s="659">
        <v>4</v>
      </c>
      <c r="AA22" s="659"/>
      <c r="AB22" s="659"/>
      <c r="AC22" s="659"/>
      <c r="AD22" s="660">
        <v>1367752</v>
      </c>
      <c r="AE22" s="660"/>
      <c r="AF22" s="660"/>
      <c r="AG22" s="660"/>
      <c r="AH22" s="660"/>
      <c r="AI22" s="660"/>
      <c r="AJ22" s="660"/>
      <c r="AK22" s="660"/>
      <c r="AL22" s="624">
        <v>8.6999999999999993</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31993</v>
      </c>
      <c r="S23" s="622"/>
      <c r="T23" s="622"/>
      <c r="U23" s="622"/>
      <c r="V23" s="622"/>
      <c r="W23" s="622"/>
      <c r="X23" s="622"/>
      <c r="Y23" s="623"/>
      <c r="Z23" s="659">
        <v>0.1</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v>1046141</v>
      </c>
      <c r="BH23" s="622"/>
      <c r="BI23" s="622"/>
      <c r="BJ23" s="622"/>
      <c r="BK23" s="622"/>
      <c r="BL23" s="622"/>
      <c r="BM23" s="622"/>
      <c r="BN23" s="623"/>
      <c r="BO23" s="659">
        <v>8.4</v>
      </c>
      <c r="BP23" s="659"/>
      <c r="BQ23" s="659"/>
      <c r="BR23" s="659"/>
      <c r="BS23" s="660" t="s">
        <v>122</v>
      </c>
      <c r="BT23" s="660"/>
      <c r="BU23" s="660"/>
      <c r="BV23" s="660"/>
      <c r="BW23" s="660"/>
      <c r="BX23" s="660"/>
      <c r="BY23" s="660"/>
      <c r="BZ23" s="660"/>
      <c r="CA23" s="660"/>
      <c r="CB23" s="695"/>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280</v>
      </c>
      <c r="CE24" s="680"/>
      <c r="CF24" s="680"/>
      <c r="CG24" s="680"/>
      <c r="CH24" s="680"/>
      <c r="CI24" s="680"/>
      <c r="CJ24" s="680"/>
      <c r="CK24" s="680"/>
      <c r="CL24" s="680"/>
      <c r="CM24" s="680"/>
      <c r="CN24" s="680"/>
      <c r="CO24" s="680"/>
      <c r="CP24" s="680"/>
      <c r="CQ24" s="681"/>
      <c r="CR24" s="676">
        <v>11842156</v>
      </c>
      <c r="CS24" s="677"/>
      <c r="CT24" s="677"/>
      <c r="CU24" s="677"/>
      <c r="CV24" s="677"/>
      <c r="CW24" s="677"/>
      <c r="CX24" s="677"/>
      <c r="CY24" s="702"/>
      <c r="CZ24" s="703">
        <v>35.6</v>
      </c>
      <c r="DA24" s="685"/>
      <c r="DB24" s="685"/>
      <c r="DC24" s="705"/>
      <c r="DD24" s="701">
        <v>7700184</v>
      </c>
      <c r="DE24" s="677"/>
      <c r="DF24" s="677"/>
      <c r="DG24" s="677"/>
      <c r="DH24" s="677"/>
      <c r="DI24" s="677"/>
      <c r="DJ24" s="677"/>
      <c r="DK24" s="702"/>
      <c r="DL24" s="701">
        <v>7377634</v>
      </c>
      <c r="DM24" s="677"/>
      <c r="DN24" s="677"/>
      <c r="DO24" s="677"/>
      <c r="DP24" s="677"/>
      <c r="DQ24" s="677"/>
      <c r="DR24" s="677"/>
      <c r="DS24" s="677"/>
      <c r="DT24" s="677"/>
      <c r="DU24" s="677"/>
      <c r="DV24" s="702"/>
      <c r="DW24" s="703">
        <v>46.9</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16659758</v>
      </c>
      <c r="S25" s="622"/>
      <c r="T25" s="622"/>
      <c r="U25" s="622"/>
      <c r="V25" s="622"/>
      <c r="W25" s="622"/>
      <c r="X25" s="622"/>
      <c r="Y25" s="623"/>
      <c r="Z25" s="659">
        <v>48.4</v>
      </c>
      <c r="AA25" s="659"/>
      <c r="AB25" s="659"/>
      <c r="AC25" s="659"/>
      <c r="AD25" s="660">
        <v>15549801</v>
      </c>
      <c r="AE25" s="660"/>
      <c r="AF25" s="660"/>
      <c r="AG25" s="660"/>
      <c r="AH25" s="660"/>
      <c r="AI25" s="660"/>
      <c r="AJ25" s="660"/>
      <c r="AK25" s="660"/>
      <c r="AL25" s="624">
        <v>99.2</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v>31823</v>
      </c>
      <c r="BH25" s="622"/>
      <c r="BI25" s="622"/>
      <c r="BJ25" s="622"/>
      <c r="BK25" s="622"/>
      <c r="BL25" s="622"/>
      <c r="BM25" s="622"/>
      <c r="BN25" s="623"/>
      <c r="BO25" s="659">
        <v>0.3</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4475201</v>
      </c>
      <c r="CS25" s="634"/>
      <c r="CT25" s="634"/>
      <c r="CU25" s="634"/>
      <c r="CV25" s="634"/>
      <c r="CW25" s="634"/>
      <c r="CX25" s="634"/>
      <c r="CY25" s="635"/>
      <c r="CZ25" s="624">
        <v>13.5</v>
      </c>
      <c r="DA25" s="636"/>
      <c r="DB25" s="636"/>
      <c r="DC25" s="637"/>
      <c r="DD25" s="627">
        <v>4047215</v>
      </c>
      <c r="DE25" s="634"/>
      <c r="DF25" s="634"/>
      <c r="DG25" s="634"/>
      <c r="DH25" s="634"/>
      <c r="DI25" s="634"/>
      <c r="DJ25" s="634"/>
      <c r="DK25" s="635"/>
      <c r="DL25" s="627">
        <v>3986358</v>
      </c>
      <c r="DM25" s="634"/>
      <c r="DN25" s="634"/>
      <c r="DO25" s="634"/>
      <c r="DP25" s="634"/>
      <c r="DQ25" s="634"/>
      <c r="DR25" s="634"/>
      <c r="DS25" s="634"/>
      <c r="DT25" s="634"/>
      <c r="DU25" s="634"/>
      <c r="DV25" s="635"/>
      <c r="DW25" s="624">
        <v>25.4</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7831</v>
      </c>
      <c r="S26" s="622"/>
      <c r="T26" s="622"/>
      <c r="U26" s="622"/>
      <c r="V26" s="622"/>
      <c r="W26" s="622"/>
      <c r="X26" s="622"/>
      <c r="Y26" s="623"/>
      <c r="Z26" s="659">
        <v>0</v>
      </c>
      <c r="AA26" s="659"/>
      <c r="AB26" s="659"/>
      <c r="AC26" s="659"/>
      <c r="AD26" s="660">
        <v>7831</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2626014</v>
      </c>
      <c r="CS26" s="622"/>
      <c r="CT26" s="622"/>
      <c r="CU26" s="622"/>
      <c r="CV26" s="622"/>
      <c r="CW26" s="622"/>
      <c r="CX26" s="622"/>
      <c r="CY26" s="623"/>
      <c r="CZ26" s="624">
        <v>7.9</v>
      </c>
      <c r="DA26" s="636"/>
      <c r="DB26" s="636"/>
      <c r="DC26" s="637"/>
      <c r="DD26" s="627">
        <v>2351450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138071</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12428158</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5387872</v>
      </c>
      <c r="CS27" s="634"/>
      <c r="CT27" s="634"/>
      <c r="CU27" s="634"/>
      <c r="CV27" s="634"/>
      <c r="CW27" s="634"/>
      <c r="CX27" s="634"/>
      <c r="CY27" s="635"/>
      <c r="CZ27" s="624">
        <v>16.2</v>
      </c>
      <c r="DA27" s="636"/>
      <c r="DB27" s="636"/>
      <c r="DC27" s="637"/>
      <c r="DD27" s="627">
        <v>1700373</v>
      </c>
      <c r="DE27" s="634"/>
      <c r="DF27" s="634"/>
      <c r="DG27" s="634"/>
      <c r="DH27" s="634"/>
      <c r="DI27" s="634"/>
      <c r="DJ27" s="634"/>
      <c r="DK27" s="635"/>
      <c r="DL27" s="627">
        <v>1438680</v>
      </c>
      <c r="DM27" s="634"/>
      <c r="DN27" s="634"/>
      <c r="DO27" s="634"/>
      <c r="DP27" s="634"/>
      <c r="DQ27" s="634"/>
      <c r="DR27" s="634"/>
      <c r="DS27" s="634"/>
      <c r="DT27" s="634"/>
      <c r="DU27" s="634"/>
      <c r="DV27" s="635"/>
      <c r="DW27" s="624">
        <v>9.1999999999999993</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213410</v>
      </c>
      <c r="S28" s="622"/>
      <c r="T28" s="622"/>
      <c r="U28" s="622"/>
      <c r="V28" s="622"/>
      <c r="W28" s="622"/>
      <c r="X28" s="622"/>
      <c r="Y28" s="623"/>
      <c r="Z28" s="659">
        <v>0.6</v>
      </c>
      <c r="AA28" s="659"/>
      <c r="AB28" s="659"/>
      <c r="AC28" s="659"/>
      <c r="AD28" s="660">
        <v>1118</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1979083</v>
      </c>
      <c r="CS28" s="622"/>
      <c r="CT28" s="622"/>
      <c r="CU28" s="622"/>
      <c r="CV28" s="622"/>
      <c r="CW28" s="622"/>
      <c r="CX28" s="622"/>
      <c r="CY28" s="623"/>
      <c r="CZ28" s="624">
        <v>6</v>
      </c>
      <c r="DA28" s="636"/>
      <c r="DB28" s="636"/>
      <c r="DC28" s="637"/>
      <c r="DD28" s="627">
        <v>1952596</v>
      </c>
      <c r="DE28" s="622"/>
      <c r="DF28" s="622"/>
      <c r="DG28" s="622"/>
      <c r="DH28" s="622"/>
      <c r="DI28" s="622"/>
      <c r="DJ28" s="622"/>
      <c r="DK28" s="623"/>
      <c r="DL28" s="627">
        <v>1952596</v>
      </c>
      <c r="DM28" s="622"/>
      <c r="DN28" s="622"/>
      <c r="DO28" s="622"/>
      <c r="DP28" s="622"/>
      <c r="DQ28" s="622"/>
      <c r="DR28" s="622"/>
      <c r="DS28" s="622"/>
      <c r="DT28" s="622"/>
      <c r="DU28" s="622"/>
      <c r="DV28" s="623"/>
      <c r="DW28" s="624">
        <v>12.4</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130777</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1979083</v>
      </c>
      <c r="CS29" s="634"/>
      <c r="CT29" s="634"/>
      <c r="CU29" s="634"/>
      <c r="CV29" s="634"/>
      <c r="CW29" s="634"/>
      <c r="CX29" s="634"/>
      <c r="CY29" s="635"/>
      <c r="CZ29" s="624">
        <v>6</v>
      </c>
      <c r="DA29" s="636"/>
      <c r="DB29" s="636"/>
      <c r="DC29" s="637"/>
      <c r="DD29" s="627">
        <v>1952596</v>
      </c>
      <c r="DE29" s="634"/>
      <c r="DF29" s="634"/>
      <c r="DG29" s="634"/>
      <c r="DH29" s="634"/>
      <c r="DI29" s="634"/>
      <c r="DJ29" s="634"/>
      <c r="DK29" s="635"/>
      <c r="DL29" s="627">
        <v>1952596</v>
      </c>
      <c r="DM29" s="634"/>
      <c r="DN29" s="634"/>
      <c r="DO29" s="634"/>
      <c r="DP29" s="634"/>
      <c r="DQ29" s="634"/>
      <c r="DR29" s="634"/>
      <c r="DS29" s="634"/>
      <c r="DT29" s="634"/>
      <c r="DU29" s="634"/>
      <c r="DV29" s="635"/>
      <c r="DW29" s="624">
        <v>12.4</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4153943</v>
      </c>
      <c r="S30" s="622"/>
      <c r="T30" s="622"/>
      <c r="U30" s="622"/>
      <c r="V30" s="622"/>
      <c r="W30" s="622"/>
      <c r="X30" s="622"/>
      <c r="Y30" s="623"/>
      <c r="Z30" s="659">
        <v>12.1</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3"/>
      <c r="BI30" s="693"/>
      <c r="BJ30" s="693"/>
      <c r="BK30" s="693"/>
      <c r="BL30" s="693"/>
      <c r="BM30" s="693"/>
      <c r="BN30" s="693"/>
      <c r="BO30" s="693"/>
      <c r="BP30" s="693"/>
      <c r="BQ30" s="694"/>
      <c r="BR30" s="673"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1917901</v>
      </c>
      <c r="CS30" s="622"/>
      <c r="CT30" s="622"/>
      <c r="CU30" s="622"/>
      <c r="CV30" s="622"/>
      <c r="CW30" s="622"/>
      <c r="CX30" s="622"/>
      <c r="CY30" s="623"/>
      <c r="CZ30" s="624">
        <v>5.8</v>
      </c>
      <c r="DA30" s="636"/>
      <c r="DB30" s="636"/>
      <c r="DC30" s="637"/>
      <c r="DD30" s="627">
        <v>1892137</v>
      </c>
      <c r="DE30" s="622"/>
      <c r="DF30" s="622"/>
      <c r="DG30" s="622"/>
      <c r="DH30" s="622"/>
      <c r="DI30" s="622"/>
      <c r="DJ30" s="622"/>
      <c r="DK30" s="623"/>
      <c r="DL30" s="627">
        <v>1892137</v>
      </c>
      <c r="DM30" s="622"/>
      <c r="DN30" s="622"/>
      <c r="DO30" s="622"/>
      <c r="DP30" s="622"/>
      <c r="DQ30" s="622"/>
      <c r="DR30" s="622"/>
      <c r="DS30" s="622"/>
      <c r="DT30" s="622"/>
      <c r="DU30" s="622"/>
      <c r="DV30" s="623"/>
      <c r="DW30" s="624">
        <v>12</v>
      </c>
      <c r="DX30" s="636"/>
      <c r="DY30" s="636"/>
      <c r="DZ30" s="636"/>
      <c r="EA30" s="636"/>
      <c r="EB30" s="636"/>
      <c r="EC30" s="648"/>
    </row>
    <row r="31" spans="2:133" ht="11.25" customHeight="1" x14ac:dyDescent="0.15">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9" t="s">
        <v>178</v>
      </c>
      <c r="AY31" s="680"/>
      <c r="AZ31" s="680"/>
      <c r="BA31" s="680"/>
      <c r="BB31" s="680"/>
      <c r="BC31" s="680"/>
      <c r="BD31" s="680"/>
      <c r="BE31" s="680"/>
      <c r="BF31" s="681"/>
      <c r="BG31" s="683">
        <v>99.5</v>
      </c>
      <c r="BH31" s="684"/>
      <c r="BI31" s="684"/>
      <c r="BJ31" s="684"/>
      <c r="BK31" s="684"/>
      <c r="BL31" s="684"/>
      <c r="BM31" s="685">
        <v>98.7</v>
      </c>
      <c r="BN31" s="684"/>
      <c r="BO31" s="684"/>
      <c r="BP31" s="684"/>
      <c r="BQ31" s="686"/>
      <c r="BR31" s="683">
        <v>99.5</v>
      </c>
      <c r="BS31" s="684"/>
      <c r="BT31" s="684"/>
      <c r="BU31" s="684"/>
      <c r="BV31" s="684"/>
      <c r="BW31" s="684"/>
      <c r="BX31" s="685">
        <v>98.7</v>
      </c>
      <c r="BY31" s="684"/>
      <c r="BZ31" s="684"/>
      <c r="CA31" s="684"/>
      <c r="CB31" s="686"/>
      <c r="CD31" s="642"/>
      <c r="CE31" s="643"/>
      <c r="CF31" s="618" t="s">
        <v>301</v>
      </c>
      <c r="CG31" s="619"/>
      <c r="CH31" s="619"/>
      <c r="CI31" s="619"/>
      <c r="CJ31" s="619"/>
      <c r="CK31" s="619"/>
      <c r="CL31" s="619"/>
      <c r="CM31" s="619"/>
      <c r="CN31" s="619"/>
      <c r="CO31" s="619"/>
      <c r="CP31" s="619"/>
      <c r="CQ31" s="620"/>
      <c r="CR31" s="621">
        <v>61182</v>
      </c>
      <c r="CS31" s="634"/>
      <c r="CT31" s="634"/>
      <c r="CU31" s="634"/>
      <c r="CV31" s="634"/>
      <c r="CW31" s="634"/>
      <c r="CX31" s="634"/>
      <c r="CY31" s="635"/>
      <c r="CZ31" s="624">
        <v>0.2</v>
      </c>
      <c r="DA31" s="636"/>
      <c r="DB31" s="636"/>
      <c r="DC31" s="637"/>
      <c r="DD31" s="627">
        <v>60459</v>
      </c>
      <c r="DE31" s="634"/>
      <c r="DF31" s="634"/>
      <c r="DG31" s="634"/>
      <c r="DH31" s="634"/>
      <c r="DI31" s="634"/>
      <c r="DJ31" s="634"/>
      <c r="DK31" s="635"/>
      <c r="DL31" s="627">
        <v>60459</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1797164</v>
      </c>
      <c r="S32" s="622"/>
      <c r="T32" s="622"/>
      <c r="U32" s="622"/>
      <c r="V32" s="622"/>
      <c r="W32" s="622"/>
      <c r="X32" s="622"/>
      <c r="Y32" s="623"/>
      <c r="Z32" s="659">
        <v>5.2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99.3</v>
      </c>
      <c r="BH32" s="634"/>
      <c r="BI32" s="634"/>
      <c r="BJ32" s="634"/>
      <c r="BK32" s="634"/>
      <c r="BL32" s="634"/>
      <c r="BM32" s="625">
        <v>97.9</v>
      </c>
      <c r="BN32" s="634"/>
      <c r="BO32" s="634"/>
      <c r="BP32" s="634"/>
      <c r="BQ32" s="657"/>
      <c r="BR32" s="692">
        <v>99.3</v>
      </c>
      <c r="BS32" s="634"/>
      <c r="BT32" s="634"/>
      <c r="BU32" s="634"/>
      <c r="BV32" s="634"/>
      <c r="BW32" s="634"/>
      <c r="BX32" s="625">
        <v>97.9</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364944</v>
      </c>
      <c r="S33" s="622"/>
      <c r="T33" s="622"/>
      <c r="U33" s="622"/>
      <c r="V33" s="622"/>
      <c r="W33" s="622"/>
      <c r="X33" s="622"/>
      <c r="Y33" s="623"/>
      <c r="Z33" s="659">
        <v>1.1000000000000001</v>
      </c>
      <c r="AA33" s="659"/>
      <c r="AB33" s="659"/>
      <c r="AC33" s="659"/>
      <c r="AD33" s="660">
        <v>107620</v>
      </c>
      <c r="AE33" s="660"/>
      <c r="AF33" s="660"/>
      <c r="AG33" s="660"/>
      <c r="AH33" s="660"/>
      <c r="AI33" s="660"/>
      <c r="AJ33" s="660"/>
      <c r="AK33" s="660"/>
      <c r="AL33" s="624">
        <v>0.7</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99.6</v>
      </c>
      <c r="BH33" s="606"/>
      <c r="BI33" s="606"/>
      <c r="BJ33" s="606"/>
      <c r="BK33" s="606"/>
      <c r="BL33" s="606"/>
      <c r="BM33" s="652">
        <v>99</v>
      </c>
      <c r="BN33" s="606"/>
      <c r="BO33" s="606"/>
      <c r="BP33" s="606"/>
      <c r="BQ33" s="669"/>
      <c r="BR33" s="682">
        <v>99.6</v>
      </c>
      <c r="BS33" s="606"/>
      <c r="BT33" s="606"/>
      <c r="BU33" s="606"/>
      <c r="BV33" s="606"/>
      <c r="BW33" s="606"/>
      <c r="BX33" s="652">
        <v>99.1</v>
      </c>
      <c r="BY33" s="606"/>
      <c r="BZ33" s="606"/>
      <c r="CA33" s="606"/>
      <c r="CB33" s="669"/>
      <c r="CD33" s="618" t="s">
        <v>308</v>
      </c>
      <c r="CE33" s="619"/>
      <c r="CF33" s="619"/>
      <c r="CG33" s="619"/>
      <c r="CH33" s="619"/>
      <c r="CI33" s="619"/>
      <c r="CJ33" s="619"/>
      <c r="CK33" s="619"/>
      <c r="CL33" s="619"/>
      <c r="CM33" s="619"/>
      <c r="CN33" s="619"/>
      <c r="CO33" s="619"/>
      <c r="CP33" s="619"/>
      <c r="CQ33" s="620"/>
      <c r="CR33" s="621">
        <v>16046295</v>
      </c>
      <c r="CS33" s="634"/>
      <c r="CT33" s="634"/>
      <c r="CU33" s="634"/>
      <c r="CV33" s="634"/>
      <c r="CW33" s="634"/>
      <c r="CX33" s="634"/>
      <c r="CY33" s="635"/>
      <c r="CZ33" s="624">
        <v>48.3</v>
      </c>
      <c r="DA33" s="636"/>
      <c r="DB33" s="636"/>
      <c r="DC33" s="637"/>
      <c r="DD33" s="627">
        <v>13258964</v>
      </c>
      <c r="DE33" s="634"/>
      <c r="DF33" s="634"/>
      <c r="DG33" s="634"/>
      <c r="DH33" s="634"/>
      <c r="DI33" s="634"/>
      <c r="DJ33" s="634"/>
      <c r="DK33" s="635"/>
      <c r="DL33" s="627">
        <v>6082964</v>
      </c>
      <c r="DM33" s="634"/>
      <c r="DN33" s="634"/>
      <c r="DO33" s="634"/>
      <c r="DP33" s="634"/>
      <c r="DQ33" s="634"/>
      <c r="DR33" s="634"/>
      <c r="DS33" s="634"/>
      <c r="DT33" s="634"/>
      <c r="DU33" s="634"/>
      <c r="DV33" s="635"/>
      <c r="DW33" s="624">
        <v>38.700000000000003</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119421</v>
      </c>
      <c r="S34" s="622"/>
      <c r="T34" s="622"/>
      <c r="U34" s="622"/>
      <c r="V34" s="622"/>
      <c r="W34" s="622"/>
      <c r="X34" s="622"/>
      <c r="Y34" s="623"/>
      <c r="Z34" s="659">
        <v>0.3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4359124</v>
      </c>
      <c r="CS34" s="622"/>
      <c r="CT34" s="622"/>
      <c r="CU34" s="622"/>
      <c r="CV34" s="622"/>
      <c r="CW34" s="622"/>
      <c r="CX34" s="622"/>
      <c r="CY34" s="623"/>
      <c r="CZ34" s="624">
        <v>13.1</v>
      </c>
      <c r="DA34" s="636"/>
      <c r="DB34" s="636"/>
      <c r="DC34" s="637"/>
      <c r="DD34" s="627">
        <v>2877097</v>
      </c>
      <c r="DE34" s="622"/>
      <c r="DF34" s="622"/>
      <c r="DG34" s="622"/>
      <c r="DH34" s="622"/>
      <c r="DI34" s="622"/>
      <c r="DJ34" s="622"/>
      <c r="DK34" s="623"/>
      <c r="DL34" s="627">
        <v>2660407</v>
      </c>
      <c r="DM34" s="622"/>
      <c r="DN34" s="622"/>
      <c r="DO34" s="622"/>
      <c r="DP34" s="622"/>
      <c r="DQ34" s="622"/>
      <c r="DR34" s="622"/>
      <c r="DS34" s="622"/>
      <c r="DT34" s="622"/>
      <c r="DU34" s="622"/>
      <c r="DV34" s="623"/>
      <c r="DW34" s="624">
        <v>16.899999999999999</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1012617</v>
      </c>
      <c r="S35" s="622"/>
      <c r="T35" s="622"/>
      <c r="U35" s="622"/>
      <c r="V35" s="622"/>
      <c r="W35" s="622"/>
      <c r="X35" s="622"/>
      <c r="Y35" s="623"/>
      <c r="Z35" s="659">
        <v>2.9</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187418</v>
      </c>
      <c r="CS35" s="634"/>
      <c r="CT35" s="634"/>
      <c r="CU35" s="634"/>
      <c r="CV35" s="634"/>
      <c r="CW35" s="634"/>
      <c r="CX35" s="634"/>
      <c r="CY35" s="635"/>
      <c r="CZ35" s="624">
        <v>0.6</v>
      </c>
      <c r="DA35" s="636"/>
      <c r="DB35" s="636"/>
      <c r="DC35" s="637"/>
      <c r="DD35" s="627">
        <v>120603</v>
      </c>
      <c r="DE35" s="634"/>
      <c r="DF35" s="634"/>
      <c r="DG35" s="634"/>
      <c r="DH35" s="634"/>
      <c r="DI35" s="634"/>
      <c r="DJ35" s="634"/>
      <c r="DK35" s="635"/>
      <c r="DL35" s="627">
        <v>107658</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986324</v>
      </c>
      <c r="S36" s="622"/>
      <c r="T36" s="622"/>
      <c r="U36" s="622"/>
      <c r="V36" s="622"/>
      <c r="W36" s="622"/>
      <c r="X36" s="622"/>
      <c r="Y36" s="623"/>
      <c r="Z36" s="659">
        <v>2.9</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4252571</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99157</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3589272</v>
      </c>
      <c r="CS36" s="622"/>
      <c r="CT36" s="622"/>
      <c r="CU36" s="622"/>
      <c r="CV36" s="622"/>
      <c r="CW36" s="622"/>
      <c r="CX36" s="622"/>
      <c r="CY36" s="623"/>
      <c r="CZ36" s="624">
        <v>10.8</v>
      </c>
      <c r="DA36" s="636"/>
      <c r="DB36" s="636"/>
      <c r="DC36" s="637"/>
      <c r="DD36" s="627">
        <v>3193542</v>
      </c>
      <c r="DE36" s="622"/>
      <c r="DF36" s="622"/>
      <c r="DG36" s="622"/>
      <c r="DH36" s="622"/>
      <c r="DI36" s="622"/>
      <c r="DJ36" s="622"/>
      <c r="DK36" s="623"/>
      <c r="DL36" s="627">
        <v>1300924</v>
      </c>
      <c r="DM36" s="622"/>
      <c r="DN36" s="622"/>
      <c r="DO36" s="622"/>
      <c r="DP36" s="622"/>
      <c r="DQ36" s="622"/>
      <c r="DR36" s="622"/>
      <c r="DS36" s="622"/>
      <c r="DT36" s="622"/>
      <c r="DU36" s="622"/>
      <c r="DV36" s="623"/>
      <c r="DW36" s="624">
        <v>8.3000000000000007</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5233241</v>
      </c>
      <c r="S37" s="622"/>
      <c r="T37" s="622"/>
      <c r="U37" s="622"/>
      <c r="V37" s="622"/>
      <c r="W37" s="622"/>
      <c r="X37" s="622"/>
      <c r="Y37" s="623"/>
      <c r="Z37" s="659">
        <v>15.2</v>
      </c>
      <c r="AA37" s="659"/>
      <c r="AB37" s="659"/>
      <c r="AC37" s="659"/>
      <c r="AD37" s="660">
        <v>1176</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1364512</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83780</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509269</v>
      </c>
      <c r="CS37" s="634"/>
      <c r="CT37" s="634"/>
      <c r="CU37" s="634"/>
      <c r="CV37" s="634"/>
      <c r="CW37" s="634"/>
      <c r="CX37" s="634"/>
      <c r="CY37" s="635"/>
      <c r="CZ37" s="624">
        <v>1.5</v>
      </c>
      <c r="DA37" s="636"/>
      <c r="DB37" s="636"/>
      <c r="DC37" s="637"/>
      <c r="DD37" s="627">
        <v>496769</v>
      </c>
      <c r="DE37" s="634"/>
      <c r="DF37" s="634"/>
      <c r="DG37" s="634"/>
      <c r="DH37" s="634"/>
      <c r="DI37" s="634"/>
      <c r="DJ37" s="634"/>
      <c r="DK37" s="635"/>
      <c r="DL37" s="627">
        <v>462829</v>
      </c>
      <c r="DM37" s="634"/>
      <c r="DN37" s="634"/>
      <c r="DO37" s="634"/>
      <c r="DP37" s="634"/>
      <c r="DQ37" s="634"/>
      <c r="DR37" s="634"/>
      <c r="DS37" s="634"/>
      <c r="DT37" s="634"/>
      <c r="DU37" s="634"/>
      <c r="DV37" s="635"/>
      <c r="DW37" s="624">
        <v>2.9</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3605730</v>
      </c>
      <c r="S38" s="622"/>
      <c r="T38" s="622"/>
      <c r="U38" s="622"/>
      <c r="V38" s="622"/>
      <c r="W38" s="622"/>
      <c r="X38" s="622"/>
      <c r="Y38" s="623"/>
      <c r="Z38" s="659">
        <v>10.5</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778224</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6153</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2096585</v>
      </c>
      <c r="CS38" s="622"/>
      <c r="CT38" s="622"/>
      <c r="CU38" s="622"/>
      <c r="CV38" s="622"/>
      <c r="CW38" s="622"/>
      <c r="CX38" s="622"/>
      <c r="CY38" s="623"/>
      <c r="CZ38" s="624">
        <v>6.3</v>
      </c>
      <c r="DA38" s="636"/>
      <c r="DB38" s="636"/>
      <c r="DC38" s="637"/>
      <c r="DD38" s="627">
        <v>1723687</v>
      </c>
      <c r="DE38" s="622"/>
      <c r="DF38" s="622"/>
      <c r="DG38" s="622"/>
      <c r="DH38" s="622"/>
      <c r="DI38" s="622"/>
      <c r="DJ38" s="622"/>
      <c r="DK38" s="623"/>
      <c r="DL38" s="627">
        <v>1699700</v>
      </c>
      <c r="DM38" s="622"/>
      <c r="DN38" s="622"/>
      <c r="DO38" s="622"/>
      <c r="DP38" s="622"/>
      <c r="DQ38" s="622"/>
      <c r="DR38" s="622"/>
      <c r="DS38" s="622"/>
      <c r="DT38" s="622"/>
      <c r="DU38" s="622"/>
      <c r="DV38" s="623"/>
      <c r="DW38" s="624">
        <v>10.8</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13250</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9235</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5253924</v>
      </c>
      <c r="CS39" s="634"/>
      <c r="CT39" s="634"/>
      <c r="CU39" s="634"/>
      <c r="CV39" s="634"/>
      <c r="CW39" s="634"/>
      <c r="CX39" s="634"/>
      <c r="CY39" s="635"/>
      <c r="CZ39" s="624">
        <v>15.8</v>
      </c>
      <c r="DA39" s="636"/>
      <c r="DB39" s="636"/>
      <c r="DC39" s="637"/>
      <c r="DD39" s="627">
        <v>4897714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53430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122</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559972</v>
      </c>
      <c r="CS40" s="622"/>
      <c r="CT40" s="622"/>
      <c r="CU40" s="622"/>
      <c r="CV40" s="622"/>
      <c r="CW40" s="622"/>
      <c r="CX40" s="622"/>
      <c r="CY40" s="623"/>
      <c r="CZ40" s="624">
        <v>1.7</v>
      </c>
      <c r="DA40" s="636"/>
      <c r="DB40" s="636"/>
      <c r="DC40" s="637"/>
      <c r="DD40" s="627">
        <v>446321</v>
      </c>
      <c r="DE40" s="622"/>
      <c r="DF40" s="622"/>
      <c r="DG40" s="622"/>
      <c r="DH40" s="622"/>
      <c r="DI40" s="622"/>
      <c r="DJ40" s="622"/>
      <c r="DK40" s="623"/>
      <c r="DL40" s="627">
        <v>314275</v>
      </c>
      <c r="DM40" s="622"/>
      <c r="DN40" s="622"/>
      <c r="DO40" s="622"/>
      <c r="DP40" s="622"/>
      <c r="DQ40" s="622"/>
      <c r="DR40" s="622"/>
      <c r="DS40" s="622"/>
      <c r="DT40" s="622"/>
      <c r="DU40" s="622"/>
      <c r="DV40" s="623"/>
      <c r="DW40" s="624">
        <v>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34423231</v>
      </c>
      <c r="S41" s="646"/>
      <c r="T41" s="646"/>
      <c r="U41" s="646"/>
      <c r="V41" s="646"/>
      <c r="W41" s="646"/>
      <c r="X41" s="646"/>
      <c r="Y41" s="649"/>
      <c r="Z41" s="650">
        <v>100</v>
      </c>
      <c r="AA41" s="650"/>
      <c r="AB41" s="650"/>
      <c r="AC41" s="650"/>
      <c r="AD41" s="651">
        <v>15667546</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387588</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1708997</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351</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5343232</v>
      </c>
      <c r="CS42" s="634"/>
      <c r="CT42" s="634"/>
      <c r="CU42" s="634"/>
      <c r="CV42" s="634"/>
      <c r="CW42" s="634"/>
      <c r="CX42" s="634"/>
      <c r="CY42" s="635"/>
      <c r="CZ42" s="624">
        <v>16.100000000000001</v>
      </c>
      <c r="DA42" s="636"/>
      <c r="DB42" s="636"/>
      <c r="DC42" s="637"/>
      <c r="DD42" s="627">
        <v>863431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67179</v>
      </c>
      <c r="CS43" s="634"/>
      <c r="CT43" s="634"/>
      <c r="CU43" s="634"/>
      <c r="CV43" s="634"/>
      <c r="CW43" s="634"/>
      <c r="CX43" s="634"/>
      <c r="CY43" s="635"/>
      <c r="CZ43" s="624">
        <v>0.2</v>
      </c>
      <c r="DA43" s="636"/>
      <c r="DB43" s="636"/>
      <c r="DC43" s="637"/>
      <c r="DD43" s="627">
        <v>67178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5343232</v>
      </c>
      <c r="CS44" s="622"/>
      <c r="CT44" s="622"/>
      <c r="CU44" s="622"/>
      <c r="CV44" s="622"/>
      <c r="CW44" s="622"/>
      <c r="CX44" s="622"/>
      <c r="CY44" s="623"/>
      <c r="CZ44" s="624">
        <v>16.100000000000001</v>
      </c>
      <c r="DA44" s="625"/>
      <c r="DB44" s="625"/>
      <c r="DC44" s="626"/>
      <c r="DD44" s="627">
        <v>863431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1737094</v>
      </c>
      <c r="CS45" s="634"/>
      <c r="CT45" s="634"/>
      <c r="CU45" s="634"/>
      <c r="CV45" s="634"/>
      <c r="CW45" s="634"/>
      <c r="CX45" s="634"/>
      <c r="CY45" s="635"/>
      <c r="CZ45" s="624">
        <v>5.2</v>
      </c>
      <c r="DA45" s="636"/>
      <c r="DB45" s="636"/>
      <c r="DC45" s="637"/>
      <c r="DD45" s="627">
        <v>32337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3563669</v>
      </c>
      <c r="CS46" s="622"/>
      <c r="CT46" s="622"/>
      <c r="CU46" s="622"/>
      <c r="CV46" s="622"/>
      <c r="CW46" s="622"/>
      <c r="CX46" s="622"/>
      <c r="CY46" s="623"/>
      <c r="CZ46" s="624">
        <v>10.7</v>
      </c>
      <c r="DA46" s="625"/>
      <c r="DB46" s="625"/>
      <c r="DC46" s="626"/>
      <c r="DD46" s="627">
        <v>826325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33231683</v>
      </c>
      <c r="CS49" s="606"/>
      <c r="CT49" s="606"/>
      <c r="CU49" s="606"/>
      <c r="CV49" s="606"/>
      <c r="CW49" s="606"/>
      <c r="CX49" s="606"/>
      <c r="CY49" s="607"/>
      <c r="CZ49" s="608">
        <v>100</v>
      </c>
      <c r="DA49" s="609"/>
      <c r="DB49" s="609"/>
      <c r="DC49" s="610"/>
      <c r="DD49" s="611">
        <v>21822579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66mHgmAtUsdMeE+QJ0C5Z79E9c5K1sllKfazaMicd5EM9nf3e0zVjU6CEdZpjKeYKmzyzHUn6Y1dlyNPXqNvhQ==" saltValue="vjW+b718Kdzl2axW42cHU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34398</v>
      </c>
      <c r="R7" s="1103"/>
      <c r="S7" s="1103"/>
      <c r="T7" s="1103"/>
      <c r="U7" s="1103"/>
      <c r="V7" s="1103">
        <v>33210</v>
      </c>
      <c r="W7" s="1103"/>
      <c r="X7" s="1103"/>
      <c r="Y7" s="1103"/>
      <c r="Z7" s="1103"/>
      <c r="AA7" s="1103">
        <v>1188</v>
      </c>
      <c r="AB7" s="1103"/>
      <c r="AC7" s="1103"/>
      <c r="AD7" s="1103"/>
      <c r="AE7" s="1104"/>
      <c r="AF7" s="1105">
        <v>1181</v>
      </c>
      <c r="AG7" s="1106"/>
      <c r="AH7" s="1106"/>
      <c r="AI7" s="1106"/>
      <c r="AJ7" s="1107"/>
      <c r="AK7" s="1108">
        <v>1013</v>
      </c>
      <c r="AL7" s="1109"/>
      <c r="AM7" s="1109"/>
      <c r="AN7" s="1109"/>
      <c r="AO7" s="1109"/>
      <c r="AP7" s="1109">
        <v>28960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t="s">
        <v>376</v>
      </c>
      <c r="C8" s="1031"/>
      <c r="D8" s="1031"/>
      <c r="E8" s="1031"/>
      <c r="F8" s="1031"/>
      <c r="G8" s="1031"/>
      <c r="H8" s="1031"/>
      <c r="I8" s="1031"/>
      <c r="J8" s="1031"/>
      <c r="K8" s="1031"/>
      <c r="L8" s="1031"/>
      <c r="M8" s="1031"/>
      <c r="N8" s="1031"/>
      <c r="O8" s="1031"/>
      <c r="P8" s="1032"/>
      <c r="Q8" s="1038">
        <v>111</v>
      </c>
      <c r="R8" s="1039"/>
      <c r="S8" s="1039"/>
      <c r="T8" s="1039"/>
      <c r="U8" s="1039"/>
      <c r="V8" s="1039">
        <v>108</v>
      </c>
      <c r="W8" s="1039"/>
      <c r="X8" s="1039"/>
      <c r="Y8" s="1039"/>
      <c r="Z8" s="1039"/>
      <c r="AA8" s="1039">
        <v>3</v>
      </c>
      <c r="AB8" s="1039"/>
      <c r="AC8" s="1039"/>
      <c r="AD8" s="1039"/>
      <c r="AE8" s="1040"/>
      <c r="AF8" s="1035">
        <v>3</v>
      </c>
      <c r="AG8" s="1036"/>
      <c r="AH8" s="1036"/>
      <c r="AI8" s="1036"/>
      <c r="AJ8" s="1037"/>
      <c r="AK8" s="1080">
        <v>86</v>
      </c>
      <c r="AL8" s="1081"/>
      <c r="AM8" s="1081"/>
      <c r="AN8" s="1081"/>
      <c r="AO8" s="1081"/>
      <c r="AP8" s="1081">
        <v>363</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v>34423</v>
      </c>
      <c r="R23" s="1061"/>
      <c r="S23" s="1061"/>
      <c r="T23" s="1061"/>
      <c r="U23" s="1061"/>
      <c r="V23" s="1061">
        <v>33232</v>
      </c>
      <c r="W23" s="1061"/>
      <c r="X23" s="1061"/>
      <c r="Y23" s="1061"/>
      <c r="Z23" s="1061"/>
      <c r="AA23" s="1061">
        <v>1191</v>
      </c>
      <c r="AB23" s="1061"/>
      <c r="AC23" s="1061"/>
      <c r="AD23" s="1061"/>
      <c r="AE23" s="1068"/>
      <c r="AF23" s="1069">
        <v>1184</v>
      </c>
      <c r="AG23" s="1061"/>
      <c r="AH23" s="1061"/>
      <c r="AI23" s="1061"/>
      <c r="AJ23" s="1070"/>
      <c r="AK23" s="1071"/>
      <c r="AL23" s="1072"/>
      <c r="AM23" s="1072"/>
      <c r="AN23" s="1072"/>
      <c r="AO23" s="1072"/>
      <c r="AP23" s="1061">
        <v>29323</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5058</v>
      </c>
      <c r="R28" s="1051"/>
      <c r="S28" s="1051"/>
      <c r="T28" s="1051"/>
      <c r="U28" s="1051"/>
      <c r="V28" s="1051">
        <v>4959</v>
      </c>
      <c r="W28" s="1051"/>
      <c r="X28" s="1051"/>
      <c r="Y28" s="1051"/>
      <c r="Z28" s="1051"/>
      <c r="AA28" s="1051">
        <v>99</v>
      </c>
      <c r="AB28" s="1051"/>
      <c r="AC28" s="1051"/>
      <c r="AD28" s="1051"/>
      <c r="AE28" s="1052"/>
      <c r="AF28" s="1053">
        <v>99</v>
      </c>
      <c r="AG28" s="1051"/>
      <c r="AH28" s="1051"/>
      <c r="AI28" s="1051"/>
      <c r="AJ28" s="1054"/>
      <c r="AK28" s="1042">
        <v>558</v>
      </c>
      <c r="AL28" s="1043"/>
      <c r="AM28" s="1043"/>
      <c r="AN28" s="1043"/>
      <c r="AO28" s="1043"/>
      <c r="AP28" s="1043" t="s">
        <v>551</v>
      </c>
      <c r="AQ28" s="1043"/>
      <c r="AR28" s="1043"/>
      <c r="AS28" s="1043"/>
      <c r="AT28" s="1043"/>
      <c r="AU28" s="1043" t="s">
        <v>551</v>
      </c>
      <c r="AV28" s="1043"/>
      <c r="AW28" s="1043"/>
      <c r="AX28" s="1043"/>
      <c r="AY28" s="1043"/>
      <c r="AZ28" s="1044" t="s">
        <v>551</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5314</v>
      </c>
      <c r="R29" s="1039"/>
      <c r="S29" s="1039"/>
      <c r="T29" s="1039"/>
      <c r="U29" s="1039"/>
      <c r="V29" s="1039">
        <v>5206</v>
      </c>
      <c r="W29" s="1039"/>
      <c r="X29" s="1039"/>
      <c r="Y29" s="1039"/>
      <c r="Z29" s="1039"/>
      <c r="AA29" s="1039">
        <v>108</v>
      </c>
      <c r="AB29" s="1039"/>
      <c r="AC29" s="1039"/>
      <c r="AD29" s="1039"/>
      <c r="AE29" s="1040"/>
      <c r="AF29" s="1035">
        <v>108</v>
      </c>
      <c r="AG29" s="1036"/>
      <c r="AH29" s="1036"/>
      <c r="AI29" s="1036"/>
      <c r="AJ29" s="1037"/>
      <c r="AK29" s="980">
        <v>801</v>
      </c>
      <c r="AL29" s="971"/>
      <c r="AM29" s="971"/>
      <c r="AN29" s="971"/>
      <c r="AO29" s="971"/>
      <c r="AP29" s="971" t="s">
        <v>551</v>
      </c>
      <c r="AQ29" s="971"/>
      <c r="AR29" s="971"/>
      <c r="AS29" s="971"/>
      <c r="AT29" s="971"/>
      <c r="AU29" s="971" t="s">
        <v>551</v>
      </c>
      <c r="AV29" s="971"/>
      <c r="AW29" s="971"/>
      <c r="AX29" s="971"/>
      <c r="AY29" s="971"/>
      <c r="AZ29" s="1041" t="s">
        <v>551</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1018</v>
      </c>
      <c r="R30" s="1039"/>
      <c r="S30" s="1039"/>
      <c r="T30" s="1039"/>
      <c r="U30" s="1039"/>
      <c r="V30" s="1039">
        <v>1015</v>
      </c>
      <c r="W30" s="1039"/>
      <c r="X30" s="1039"/>
      <c r="Y30" s="1039"/>
      <c r="Z30" s="1039"/>
      <c r="AA30" s="1039">
        <v>3</v>
      </c>
      <c r="AB30" s="1039"/>
      <c r="AC30" s="1039"/>
      <c r="AD30" s="1039"/>
      <c r="AE30" s="1040"/>
      <c r="AF30" s="1035">
        <v>3</v>
      </c>
      <c r="AG30" s="1036"/>
      <c r="AH30" s="1036"/>
      <c r="AI30" s="1036"/>
      <c r="AJ30" s="1037"/>
      <c r="AK30" s="980">
        <v>217</v>
      </c>
      <c r="AL30" s="971"/>
      <c r="AM30" s="971"/>
      <c r="AN30" s="971"/>
      <c r="AO30" s="971"/>
      <c r="AP30" s="971" t="s">
        <v>551</v>
      </c>
      <c r="AQ30" s="971"/>
      <c r="AR30" s="971"/>
      <c r="AS30" s="971"/>
      <c r="AT30" s="971"/>
      <c r="AU30" s="971" t="s">
        <v>551</v>
      </c>
      <c r="AV30" s="971"/>
      <c r="AW30" s="971"/>
      <c r="AX30" s="971"/>
      <c r="AY30" s="971"/>
      <c r="AZ30" s="1041" t="s">
        <v>551</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2586</v>
      </c>
      <c r="R31" s="1039"/>
      <c r="S31" s="1039"/>
      <c r="T31" s="1039"/>
      <c r="U31" s="1039"/>
      <c r="V31" s="1039">
        <v>2356</v>
      </c>
      <c r="W31" s="1039"/>
      <c r="X31" s="1039"/>
      <c r="Y31" s="1039"/>
      <c r="Z31" s="1039"/>
      <c r="AA31" s="1039">
        <v>230</v>
      </c>
      <c r="AB31" s="1039"/>
      <c r="AC31" s="1039"/>
      <c r="AD31" s="1039"/>
      <c r="AE31" s="1040"/>
      <c r="AF31" s="1035">
        <v>938</v>
      </c>
      <c r="AG31" s="1036"/>
      <c r="AH31" s="1036"/>
      <c r="AI31" s="1036"/>
      <c r="AJ31" s="1037"/>
      <c r="AK31" s="980">
        <v>1365</v>
      </c>
      <c r="AL31" s="971"/>
      <c r="AM31" s="971"/>
      <c r="AN31" s="971"/>
      <c r="AO31" s="971"/>
      <c r="AP31" s="971">
        <v>15675</v>
      </c>
      <c r="AQ31" s="971"/>
      <c r="AR31" s="971"/>
      <c r="AS31" s="971"/>
      <c r="AT31" s="971"/>
      <c r="AU31" s="971">
        <v>13543</v>
      </c>
      <c r="AV31" s="971"/>
      <c r="AW31" s="971"/>
      <c r="AX31" s="971"/>
      <c r="AY31" s="971"/>
      <c r="AZ31" s="1041" t="s">
        <v>551</v>
      </c>
      <c r="BA31" s="1041"/>
      <c r="BB31" s="1041"/>
      <c r="BC31" s="1041"/>
      <c r="BD31" s="104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395</v>
      </c>
      <c r="C32" s="1031"/>
      <c r="D32" s="1031"/>
      <c r="E32" s="1031"/>
      <c r="F32" s="1031"/>
      <c r="G32" s="1031"/>
      <c r="H32" s="1031"/>
      <c r="I32" s="1031"/>
      <c r="J32" s="1031"/>
      <c r="K32" s="1031"/>
      <c r="L32" s="1031"/>
      <c r="M32" s="1031"/>
      <c r="N32" s="1031"/>
      <c r="O32" s="1031"/>
      <c r="P32" s="1032"/>
      <c r="Q32" s="1038">
        <v>1517</v>
      </c>
      <c r="R32" s="1039"/>
      <c r="S32" s="1039"/>
      <c r="T32" s="1039"/>
      <c r="U32" s="1039"/>
      <c r="V32" s="1039">
        <v>1294</v>
      </c>
      <c r="W32" s="1039"/>
      <c r="X32" s="1039"/>
      <c r="Y32" s="1039"/>
      <c r="Z32" s="1039"/>
      <c r="AA32" s="1039">
        <v>223</v>
      </c>
      <c r="AB32" s="1039"/>
      <c r="AC32" s="1039"/>
      <c r="AD32" s="1039"/>
      <c r="AE32" s="1040"/>
      <c r="AF32" s="1035">
        <v>922</v>
      </c>
      <c r="AG32" s="1036"/>
      <c r="AH32" s="1036"/>
      <c r="AI32" s="1036"/>
      <c r="AJ32" s="1037"/>
      <c r="AK32" s="980">
        <v>11</v>
      </c>
      <c r="AL32" s="971"/>
      <c r="AM32" s="971"/>
      <c r="AN32" s="971"/>
      <c r="AO32" s="971"/>
      <c r="AP32" s="971">
        <v>445</v>
      </c>
      <c r="AQ32" s="971"/>
      <c r="AR32" s="971"/>
      <c r="AS32" s="971"/>
      <c r="AT32" s="971"/>
      <c r="AU32" s="971">
        <v>5</v>
      </c>
      <c r="AV32" s="971"/>
      <c r="AW32" s="971"/>
      <c r="AX32" s="971"/>
      <c r="AY32" s="971"/>
      <c r="AZ32" s="1041" t="s">
        <v>551</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396</v>
      </c>
      <c r="C33" s="1031"/>
      <c r="D33" s="1031"/>
      <c r="E33" s="1031"/>
      <c r="F33" s="1031"/>
      <c r="G33" s="1031"/>
      <c r="H33" s="1031"/>
      <c r="I33" s="1031"/>
      <c r="J33" s="1031"/>
      <c r="K33" s="1031"/>
      <c r="L33" s="1031"/>
      <c r="M33" s="1031"/>
      <c r="N33" s="1031"/>
      <c r="O33" s="1031"/>
      <c r="P33" s="1032"/>
      <c r="Q33" s="1038">
        <v>62117</v>
      </c>
      <c r="R33" s="1039"/>
      <c r="S33" s="1039"/>
      <c r="T33" s="1039"/>
      <c r="U33" s="1039"/>
      <c r="V33" s="1039">
        <v>61286</v>
      </c>
      <c r="W33" s="1039"/>
      <c r="X33" s="1039"/>
      <c r="Y33" s="1039"/>
      <c r="Z33" s="1039"/>
      <c r="AA33" s="1039">
        <v>831</v>
      </c>
      <c r="AB33" s="1039"/>
      <c r="AC33" s="1039"/>
      <c r="AD33" s="1039"/>
      <c r="AE33" s="1040"/>
      <c r="AF33" s="1035">
        <v>21935</v>
      </c>
      <c r="AG33" s="1036"/>
      <c r="AH33" s="1036"/>
      <c r="AI33" s="1036"/>
      <c r="AJ33" s="1037"/>
      <c r="AK33" s="980" t="s">
        <v>551</v>
      </c>
      <c r="AL33" s="971"/>
      <c r="AM33" s="971"/>
      <c r="AN33" s="971"/>
      <c r="AO33" s="971"/>
      <c r="AP33" s="971" t="s">
        <v>551</v>
      </c>
      <c r="AQ33" s="971"/>
      <c r="AR33" s="971"/>
      <c r="AS33" s="971"/>
      <c r="AT33" s="971"/>
      <c r="AU33" s="971" t="s">
        <v>551</v>
      </c>
      <c r="AV33" s="971"/>
      <c r="AW33" s="971"/>
      <c r="AX33" s="971"/>
      <c r="AY33" s="971"/>
      <c r="AZ33" s="1041" t="s">
        <v>551</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397</v>
      </c>
      <c r="C34" s="1031"/>
      <c r="D34" s="1031"/>
      <c r="E34" s="1031"/>
      <c r="F34" s="1031"/>
      <c r="G34" s="1031"/>
      <c r="H34" s="1031"/>
      <c r="I34" s="1031"/>
      <c r="J34" s="1031"/>
      <c r="K34" s="1031"/>
      <c r="L34" s="1031"/>
      <c r="M34" s="1031"/>
      <c r="N34" s="1031"/>
      <c r="O34" s="1031"/>
      <c r="P34" s="1032"/>
      <c r="Q34" s="1038">
        <v>6824</v>
      </c>
      <c r="R34" s="1039"/>
      <c r="S34" s="1039"/>
      <c r="T34" s="1039"/>
      <c r="U34" s="1039"/>
      <c r="V34" s="1039">
        <v>7537</v>
      </c>
      <c r="W34" s="1039"/>
      <c r="X34" s="1039"/>
      <c r="Y34" s="1039"/>
      <c r="Z34" s="1039"/>
      <c r="AA34" s="1039">
        <v>-713</v>
      </c>
      <c r="AB34" s="1039"/>
      <c r="AC34" s="1039"/>
      <c r="AD34" s="1039"/>
      <c r="AE34" s="1040"/>
      <c r="AF34" s="1035">
        <v>1510</v>
      </c>
      <c r="AG34" s="1036"/>
      <c r="AH34" s="1036"/>
      <c r="AI34" s="1036"/>
      <c r="AJ34" s="1037"/>
      <c r="AK34" s="980">
        <v>758</v>
      </c>
      <c r="AL34" s="971"/>
      <c r="AM34" s="971"/>
      <c r="AN34" s="971"/>
      <c r="AO34" s="971"/>
      <c r="AP34" s="971">
        <v>6811</v>
      </c>
      <c r="AQ34" s="971"/>
      <c r="AR34" s="971"/>
      <c r="AS34" s="971"/>
      <c r="AT34" s="971"/>
      <c r="AU34" s="971">
        <v>4025</v>
      </c>
      <c r="AV34" s="971"/>
      <c r="AW34" s="971"/>
      <c r="AX34" s="971"/>
      <c r="AY34" s="971"/>
      <c r="AZ34" s="1041" t="s">
        <v>551</v>
      </c>
      <c r="BA34" s="1041"/>
      <c r="BB34" s="1041"/>
      <c r="BC34" s="1041"/>
      <c r="BD34" s="1041"/>
      <c r="BE34" s="972" t="s">
        <v>394</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25515</v>
      </c>
      <c r="AG63" s="959"/>
      <c r="AH63" s="959"/>
      <c r="AI63" s="959"/>
      <c r="AJ63" s="1022"/>
      <c r="AK63" s="1023"/>
      <c r="AL63" s="963"/>
      <c r="AM63" s="963"/>
      <c r="AN63" s="963"/>
      <c r="AO63" s="963"/>
      <c r="AP63" s="959">
        <v>22931</v>
      </c>
      <c r="AQ63" s="959"/>
      <c r="AR63" s="959"/>
      <c r="AS63" s="959"/>
      <c r="AT63" s="959"/>
      <c r="AU63" s="959">
        <v>17573</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402</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552</v>
      </c>
      <c r="C68" s="986"/>
      <c r="D68" s="986"/>
      <c r="E68" s="986"/>
      <c r="F68" s="986"/>
      <c r="G68" s="986"/>
      <c r="H68" s="986"/>
      <c r="I68" s="986"/>
      <c r="J68" s="986"/>
      <c r="K68" s="986"/>
      <c r="L68" s="986"/>
      <c r="M68" s="986"/>
      <c r="N68" s="986"/>
      <c r="O68" s="986"/>
      <c r="P68" s="987"/>
      <c r="Q68" s="988">
        <v>196</v>
      </c>
      <c r="R68" s="982"/>
      <c r="S68" s="982"/>
      <c r="T68" s="982"/>
      <c r="U68" s="982"/>
      <c r="V68" s="982">
        <v>184</v>
      </c>
      <c r="W68" s="982"/>
      <c r="X68" s="982"/>
      <c r="Y68" s="982"/>
      <c r="Z68" s="982"/>
      <c r="AA68" s="982">
        <v>12</v>
      </c>
      <c r="AB68" s="982"/>
      <c r="AC68" s="982"/>
      <c r="AD68" s="982"/>
      <c r="AE68" s="982"/>
      <c r="AF68" s="982">
        <v>12</v>
      </c>
      <c r="AG68" s="982"/>
      <c r="AH68" s="982"/>
      <c r="AI68" s="982"/>
      <c r="AJ68" s="982"/>
      <c r="AK68" s="982" t="s">
        <v>551</v>
      </c>
      <c r="AL68" s="982"/>
      <c r="AM68" s="982"/>
      <c r="AN68" s="982"/>
      <c r="AO68" s="982"/>
      <c r="AP68" s="982" t="s">
        <v>551</v>
      </c>
      <c r="AQ68" s="982"/>
      <c r="AR68" s="982"/>
      <c r="AS68" s="982"/>
      <c r="AT68" s="982"/>
      <c r="AU68" s="982" t="s">
        <v>551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553</v>
      </c>
      <c r="C69" s="975"/>
      <c r="D69" s="975"/>
      <c r="E69" s="975"/>
      <c r="F69" s="975"/>
      <c r="G69" s="975"/>
      <c r="H69" s="975"/>
      <c r="I69" s="975"/>
      <c r="J69" s="975"/>
      <c r="K69" s="975"/>
      <c r="L69" s="975"/>
      <c r="M69" s="975"/>
      <c r="N69" s="975"/>
      <c r="O69" s="975"/>
      <c r="P69" s="976"/>
      <c r="Q69" s="977">
        <v>420</v>
      </c>
      <c r="R69" s="971"/>
      <c r="S69" s="971"/>
      <c r="T69" s="971"/>
      <c r="U69" s="971"/>
      <c r="V69" s="971">
        <v>405</v>
      </c>
      <c r="W69" s="971"/>
      <c r="X69" s="971"/>
      <c r="Y69" s="971"/>
      <c r="Z69" s="971"/>
      <c r="AA69" s="971">
        <v>15</v>
      </c>
      <c r="AB69" s="971"/>
      <c r="AC69" s="971"/>
      <c r="AD69" s="971"/>
      <c r="AE69" s="971"/>
      <c r="AF69" s="971">
        <v>15</v>
      </c>
      <c r="AG69" s="971"/>
      <c r="AH69" s="971"/>
      <c r="AI69" s="971"/>
      <c r="AJ69" s="971"/>
      <c r="AK69" s="971" t="s">
        <v>551</v>
      </c>
      <c r="AL69" s="971"/>
      <c r="AM69" s="971"/>
      <c r="AN69" s="971"/>
      <c r="AO69" s="971"/>
      <c r="AP69" s="971">
        <v>1073</v>
      </c>
      <c r="AQ69" s="971"/>
      <c r="AR69" s="971"/>
      <c r="AS69" s="971"/>
      <c r="AT69" s="971"/>
      <c r="AU69" s="971">
        <v>472</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554</v>
      </c>
      <c r="C70" s="975"/>
      <c r="D70" s="975"/>
      <c r="E70" s="975"/>
      <c r="F70" s="975"/>
      <c r="G70" s="975"/>
      <c r="H70" s="975"/>
      <c r="I70" s="975"/>
      <c r="J70" s="975"/>
      <c r="K70" s="975"/>
      <c r="L70" s="975"/>
      <c r="M70" s="975"/>
      <c r="N70" s="975"/>
      <c r="O70" s="975"/>
      <c r="P70" s="976"/>
      <c r="Q70" s="977">
        <v>2653</v>
      </c>
      <c r="R70" s="971"/>
      <c r="S70" s="971"/>
      <c r="T70" s="971"/>
      <c r="U70" s="971"/>
      <c r="V70" s="971">
        <v>2392</v>
      </c>
      <c r="W70" s="971"/>
      <c r="X70" s="971"/>
      <c r="Y70" s="971"/>
      <c r="Z70" s="971"/>
      <c r="AA70" s="971">
        <v>261</v>
      </c>
      <c r="AB70" s="971"/>
      <c r="AC70" s="971"/>
      <c r="AD70" s="971"/>
      <c r="AE70" s="971"/>
      <c r="AF70" s="971">
        <v>261</v>
      </c>
      <c r="AG70" s="971"/>
      <c r="AH70" s="971"/>
      <c r="AI70" s="971"/>
      <c r="AJ70" s="971"/>
      <c r="AK70" s="971" t="s">
        <v>551</v>
      </c>
      <c r="AL70" s="971"/>
      <c r="AM70" s="971"/>
      <c r="AN70" s="971"/>
      <c r="AO70" s="971"/>
      <c r="AP70" s="971" t="s">
        <v>551</v>
      </c>
      <c r="AQ70" s="971"/>
      <c r="AR70" s="971"/>
      <c r="AS70" s="971"/>
      <c r="AT70" s="971"/>
      <c r="AU70" s="971" t="s">
        <v>551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555</v>
      </c>
      <c r="C71" s="975"/>
      <c r="D71" s="975"/>
      <c r="E71" s="975"/>
      <c r="F71" s="975"/>
      <c r="G71" s="975"/>
      <c r="H71" s="975"/>
      <c r="I71" s="975"/>
      <c r="J71" s="975"/>
      <c r="K71" s="975"/>
      <c r="L71" s="975"/>
      <c r="M71" s="975"/>
      <c r="N71" s="975"/>
      <c r="O71" s="975"/>
      <c r="P71" s="976"/>
      <c r="Q71" s="977">
        <v>1047955</v>
      </c>
      <c r="R71" s="971"/>
      <c r="S71" s="971"/>
      <c r="T71" s="971"/>
      <c r="U71" s="971"/>
      <c r="V71" s="971">
        <v>1016638</v>
      </c>
      <c r="W71" s="971"/>
      <c r="X71" s="971"/>
      <c r="Y71" s="971"/>
      <c r="Z71" s="971"/>
      <c r="AA71" s="971">
        <v>31318</v>
      </c>
      <c r="AB71" s="971"/>
      <c r="AC71" s="971"/>
      <c r="AD71" s="971"/>
      <c r="AE71" s="971"/>
      <c r="AF71" s="971">
        <v>31318</v>
      </c>
      <c r="AG71" s="971"/>
      <c r="AH71" s="971"/>
      <c r="AI71" s="971"/>
      <c r="AJ71" s="971"/>
      <c r="AK71" s="971">
        <v>1</v>
      </c>
      <c r="AL71" s="971"/>
      <c r="AM71" s="971"/>
      <c r="AN71" s="971"/>
      <c r="AO71" s="971"/>
      <c r="AP71" s="971" t="s">
        <v>551</v>
      </c>
      <c r="AQ71" s="971"/>
      <c r="AR71" s="971"/>
      <c r="AS71" s="971"/>
      <c r="AT71" s="971"/>
      <c r="AU71" s="971" t="s">
        <v>551</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556</v>
      </c>
      <c r="C72" s="975"/>
      <c r="D72" s="975"/>
      <c r="E72" s="975"/>
      <c r="F72" s="975"/>
      <c r="G72" s="975"/>
      <c r="H72" s="975"/>
      <c r="I72" s="975"/>
      <c r="J72" s="975"/>
      <c r="K72" s="975"/>
      <c r="L72" s="975"/>
      <c r="M72" s="975"/>
      <c r="N72" s="975"/>
      <c r="O72" s="975"/>
      <c r="P72" s="976"/>
      <c r="Q72" s="977">
        <v>2093</v>
      </c>
      <c r="R72" s="971"/>
      <c r="S72" s="971"/>
      <c r="T72" s="971"/>
      <c r="U72" s="971"/>
      <c r="V72" s="971">
        <v>1994</v>
      </c>
      <c r="W72" s="971"/>
      <c r="X72" s="971"/>
      <c r="Y72" s="971"/>
      <c r="Z72" s="971"/>
      <c r="AA72" s="971">
        <v>99</v>
      </c>
      <c r="AB72" s="971"/>
      <c r="AC72" s="971"/>
      <c r="AD72" s="971"/>
      <c r="AE72" s="971"/>
      <c r="AF72" s="971">
        <v>99</v>
      </c>
      <c r="AG72" s="971"/>
      <c r="AH72" s="971"/>
      <c r="AI72" s="971"/>
      <c r="AJ72" s="971"/>
      <c r="AK72" s="971" t="s">
        <v>551</v>
      </c>
      <c r="AL72" s="971"/>
      <c r="AM72" s="971"/>
      <c r="AN72" s="971"/>
      <c r="AO72" s="971"/>
      <c r="AP72" s="971">
        <v>10839</v>
      </c>
      <c r="AQ72" s="971"/>
      <c r="AR72" s="971"/>
      <c r="AS72" s="971"/>
      <c r="AT72" s="971"/>
      <c r="AU72" s="971">
        <v>2168</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31705</v>
      </c>
      <c r="AG88" s="959"/>
      <c r="AH88" s="959"/>
      <c r="AI88" s="959"/>
      <c r="AJ88" s="959"/>
      <c r="AK88" s="963"/>
      <c r="AL88" s="963"/>
      <c r="AM88" s="963"/>
      <c r="AN88" s="963"/>
      <c r="AO88" s="963"/>
      <c r="AP88" s="959">
        <v>11912</v>
      </c>
      <c r="AQ88" s="959"/>
      <c r="AR88" s="959"/>
      <c r="AS88" s="959"/>
      <c r="AT88" s="959"/>
      <c r="AU88" s="959">
        <v>2640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295</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295</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295</v>
      </c>
      <c r="DR109" s="896"/>
      <c r="DS109" s="896"/>
      <c r="DT109" s="896"/>
      <c r="DU109" s="897"/>
      <c r="DV109" s="898" t="s">
        <v>414</v>
      </c>
      <c r="DW109" s="896"/>
      <c r="DX109" s="896"/>
      <c r="DY109" s="896"/>
      <c r="DZ109" s="929"/>
    </row>
    <row r="110" spans="1:131" s="218"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2029244</v>
      </c>
      <c r="AB110" s="889"/>
      <c r="AC110" s="889"/>
      <c r="AD110" s="889"/>
      <c r="AE110" s="890"/>
      <c r="AF110" s="891">
        <v>1918980</v>
      </c>
      <c r="AG110" s="889"/>
      <c r="AH110" s="889"/>
      <c r="AI110" s="889"/>
      <c r="AJ110" s="890"/>
      <c r="AK110" s="891">
        <v>1978183</v>
      </c>
      <c r="AL110" s="889"/>
      <c r="AM110" s="889"/>
      <c r="AN110" s="889"/>
      <c r="AO110" s="890"/>
      <c r="AP110" s="892">
        <v>14.7</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26571515</v>
      </c>
      <c r="BR110" s="842"/>
      <c r="BS110" s="842"/>
      <c r="BT110" s="842"/>
      <c r="BU110" s="842"/>
      <c r="BV110" s="842">
        <v>26974218</v>
      </c>
      <c r="BW110" s="842"/>
      <c r="BX110" s="842"/>
      <c r="BY110" s="842"/>
      <c r="BZ110" s="842"/>
      <c r="CA110" s="842">
        <v>29323227</v>
      </c>
      <c r="CB110" s="842"/>
      <c r="CC110" s="842"/>
      <c r="CD110" s="842"/>
      <c r="CE110" s="842"/>
      <c r="CF110" s="866">
        <v>217.6</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v>3537580</v>
      </c>
      <c r="BR111" s="817"/>
      <c r="BS111" s="817"/>
      <c r="BT111" s="817"/>
      <c r="BU111" s="817"/>
      <c r="BV111" s="817">
        <v>2132930</v>
      </c>
      <c r="BW111" s="817"/>
      <c r="BX111" s="817"/>
      <c r="BY111" s="817"/>
      <c r="BZ111" s="817"/>
      <c r="CA111" s="817">
        <v>1950753</v>
      </c>
      <c r="CB111" s="817"/>
      <c r="CC111" s="817"/>
      <c r="CD111" s="817"/>
      <c r="CE111" s="817"/>
      <c r="CF111" s="875">
        <v>14.5</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18029131</v>
      </c>
      <c r="BR112" s="817"/>
      <c r="BS112" s="817"/>
      <c r="BT112" s="817"/>
      <c r="BU112" s="817"/>
      <c r="BV112" s="817">
        <v>18623680</v>
      </c>
      <c r="BW112" s="817"/>
      <c r="BX112" s="817"/>
      <c r="BY112" s="817"/>
      <c r="BZ112" s="817"/>
      <c r="CA112" s="817">
        <v>17572996</v>
      </c>
      <c r="CB112" s="817"/>
      <c r="CC112" s="817"/>
      <c r="CD112" s="817"/>
      <c r="CE112" s="817"/>
      <c r="CF112" s="875">
        <v>130.4</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1274541</v>
      </c>
      <c r="AB113" s="919"/>
      <c r="AC113" s="919"/>
      <c r="AD113" s="919"/>
      <c r="AE113" s="920"/>
      <c r="AF113" s="921">
        <v>1241735</v>
      </c>
      <c r="AG113" s="919"/>
      <c r="AH113" s="919"/>
      <c r="AI113" s="919"/>
      <c r="AJ113" s="920"/>
      <c r="AK113" s="921">
        <v>1415925</v>
      </c>
      <c r="AL113" s="919"/>
      <c r="AM113" s="919"/>
      <c r="AN113" s="919"/>
      <c r="AO113" s="920"/>
      <c r="AP113" s="922">
        <v>10.5</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3056051</v>
      </c>
      <c r="BR113" s="817"/>
      <c r="BS113" s="817"/>
      <c r="BT113" s="817"/>
      <c r="BU113" s="817"/>
      <c r="BV113" s="817">
        <v>2836633</v>
      </c>
      <c r="BW113" s="817"/>
      <c r="BX113" s="817"/>
      <c r="BY113" s="817"/>
      <c r="BZ113" s="817"/>
      <c r="CA113" s="817">
        <v>2639817</v>
      </c>
      <c r="CB113" s="817"/>
      <c r="CC113" s="817"/>
      <c r="CD113" s="817"/>
      <c r="CE113" s="817"/>
      <c r="CF113" s="875">
        <v>19.600000000000001</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8322</v>
      </c>
      <c r="AB114" s="780"/>
      <c r="AC114" s="780"/>
      <c r="AD114" s="780"/>
      <c r="AE114" s="781"/>
      <c r="AF114" s="782">
        <v>181622</v>
      </c>
      <c r="AG114" s="780"/>
      <c r="AH114" s="780"/>
      <c r="AI114" s="780"/>
      <c r="AJ114" s="781"/>
      <c r="AK114" s="782">
        <v>175531</v>
      </c>
      <c r="AL114" s="780"/>
      <c r="AM114" s="780"/>
      <c r="AN114" s="780"/>
      <c r="AO114" s="781"/>
      <c r="AP114" s="824">
        <v>1.3</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2596614</v>
      </c>
      <c r="BR114" s="817"/>
      <c r="BS114" s="817"/>
      <c r="BT114" s="817"/>
      <c r="BU114" s="817"/>
      <c r="BV114" s="817">
        <v>2771616</v>
      </c>
      <c r="BW114" s="817"/>
      <c r="BX114" s="817"/>
      <c r="BY114" s="817"/>
      <c r="BZ114" s="817"/>
      <c r="CA114" s="817">
        <v>2930600</v>
      </c>
      <c r="CB114" s="817"/>
      <c r="CC114" s="817"/>
      <c r="CD114" s="817"/>
      <c r="CE114" s="817"/>
      <c r="CF114" s="875">
        <v>21.7</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538461</v>
      </c>
      <c r="AB115" s="919"/>
      <c r="AC115" s="919"/>
      <c r="AD115" s="919"/>
      <c r="AE115" s="920"/>
      <c r="AF115" s="921">
        <v>544127</v>
      </c>
      <c r="AG115" s="919"/>
      <c r="AH115" s="919"/>
      <c r="AI115" s="919"/>
      <c r="AJ115" s="920"/>
      <c r="AK115" s="921">
        <v>403241</v>
      </c>
      <c r="AL115" s="919"/>
      <c r="AM115" s="919"/>
      <c r="AN115" s="919"/>
      <c r="AO115" s="920"/>
      <c r="AP115" s="922">
        <v>3</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v>38200</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3850568</v>
      </c>
      <c r="AB117" s="903"/>
      <c r="AC117" s="903"/>
      <c r="AD117" s="903"/>
      <c r="AE117" s="904"/>
      <c r="AF117" s="905">
        <v>3886464</v>
      </c>
      <c r="AG117" s="903"/>
      <c r="AH117" s="903"/>
      <c r="AI117" s="903"/>
      <c r="AJ117" s="904"/>
      <c r="AK117" s="905">
        <v>3972880</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295</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444</v>
      </c>
      <c r="BP119" s="878"/>
      <c r="BQ119" s="879">
        <v>53829091</v>
      </c>
      <c r="BR119" s="845"/>
      <c r="BS119" s="845"/>
      <c r="BT119" s="845"/>
      <c r="BU119" s="845"/>
      <c r="BV119" s="845">
        <v>53339077</v>
      </c>
      <c r="BW119" s="845"/>
      <c r="BX119" s="845"/>
      <c r="BY119" s="845"/>
      <c r="BZ119" s="845"/>
      <c r="CA119" s="845">
        <v>54417393</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3537580</v>
      </c>
      <c r="DH119" s="764"/>
      <c r="DI119" s="764"/>
      <c r="DJ119" s="764"/>
      <c r="DK119" s="765"/>
      <c r="DL119" s="766">
        <v>2132930</v>
      </c>
      <c r="DM119" s="764"/>
      <c r="DN119" s="764"/>
      <c r="DO119" s="764"/>
      <c r="DP119" s="765"/>
      <c r="DQ119" s="766">
        <v>1950753</v>
      </c>
      <c r="DR119" s="764"/>
      <c r="DS119" s="764"/>
      <c r="DT119" s="764"/>
      <c r="DU119" s="765"/>
      <c r="DV119" s="848">
        <v>14.5</v>
      </c>
      <c r="DW119" s="849"/>
      <c r="DX119" s="849"/>
      <c r="DY119" s="849"/>
      <c r="DZ119" s="850"/>
    </row>
    <row r="120" spans="1:130" s="218"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8592037</v>
      </c>
      <c r="BR120" s="842"/>
      <c r="BS120" s="842"/>
      <c r="BT120" s="842"/>
      <c r="BU120" s="842"/>
      <c r="BV120" s="842">
        <v>7727916</v>
      </c>
      <c r="BW120" s="842"/>
      <c r="BX120" s="842"/>
      <c r="BY120" s="842"/>
      <c r="BZ120" s="842"/>
      <c r="CA120" s="842">
        <v>11815768</v>
      </c>
      <c r="CB120" s="842"/>
      <c r="CC120" s="842"/>
      <c r="CD120" s="842"/>
      <c r="CE120" s="842"/>
      <c r="CF120" s="866">
        <v>87.7</v>
      </c>
      <c r="CG120" s="867"/>
      <c r="CH120" s="867"/>
      <c r="CI120" s="867"/>
      <c r="CJ120" s="867"/>
      <c r="CK120" s="868" t="s">
        <v>448</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13125789</v>
      </c>
      <c r="DH120" s="842"/>
      <c r="DI120" s="842"/>
      <c r="DJ120" s="842"/>
      <c r="DK120" s="842"/>
      <c r="DL120" s="842">
        <v>13918400</v>
      </c>
      <c r="DM120" s="842"/>
      <c r="DN120" s="842"/>
      <c r="DO120" s="842"/>
      <c r="DP120" s="842"/>
      <c r="DQ120" s="842">
        <v>13542786</v>
      </c>
      <c r="DR120" s="842"/>
      <c r="DS120" s="842"/>
      <c r="DT120" s="842"/>
      <c r="DU120" s="842"/>
      <c r="DV120" s="843">
        <v>100.5</v>
      </c>
      <c r="DW120" s="843"/>
      <c r="DX120" s="843"/>
      <c r="DY120" s="843"/>
      <c r="DZ120" s="844"/>
    </row>
    <row r="121" spans="1:130" s="218"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9269635</v>
      </c>
      <c r="BR121" s="817"/>
      <c r="BS121" s="817"/>
      <c r="BT121" s="817"/>
      <c r="BU121" s="817"/>
      <c r="BV121" s="817">
        <v>10569100</v>
      </c>
      <c r="BW121" s="817"/>
      <c r="BX121" s="817"/>
      <c r="BY121" s="817"/>
      <c r="BZ121" s="817"/>
      <c r="CA121" s="817">
        <v>9942297</v>
      </c>
      <c r="CB121" s="817"/>
      <c r="CC121" s="817"/>
      <c r="CD121" s="817"/>
      <c r="CE121" s="817"/>
      <c r="CF121" s="875">
        <v>73.8</v>
      </c>
      <c r="CG121" s="876"/>
      <c r="CH121" s="876"/>
      <c r="CI121" s="876"/>
      <c r="CJ121" s="876"/>
      <c r="CK121" s="869"/>
      <c r="CL121" s="855"/>
      <c r="CM121" s="855"/>
      <c r="CN121" s="855"/>
      <c r="CO121" s="856"/>
      <c r="CP121" s="835" t="s">
        <v>397</v>
      </c>
      <c r="CQ121" s="836"/>
      <c r="CR121" s="836"/>
      <c r="CS121" s="836"/>
      <c r="CT121" s="836"/>
      <c r="CU121" s="836"/>
      <c r="CV121" s="836"/>
      <c r="CW121" s="836"/>
      <c r="CX121" s="836"/>
      <c r="CY121" s="836"/>
      <c r="CZ121" s="836"/>
      <c r="DA121" s="836"/>
      <c r="DB121" s="836"/>
      <c r="DC121" s="836"/>
      <c r="DD121" s="836"/>
      <c r="DE121" s="836"/>
      <c r="DF121" s="837"/>
      <c r="DG121" s="816">
        <v>4896224</v>
      </c>
      <c r="DH121" s="817"/>
      <c r="DI121" s="817"/>
      <c r="DJ121" s="817"/>
      <c r="DK121" s="817"/>
      <c r="DL121" s="817">
        <v>4699605</v>
      </c>
      <c r="DM121" s="817"/>
      <c r="DN121" s="817"/>
      <c r="DO121" s="817"/>
      <c r="DP121" s="817"/>
      <c r="DQ121" s="817">
        <v>4025316</v>
      </c>
      <c r="DR121" s="817"/>
      <c r="DS121" s="817"/>
      <c r="DT121" s="817"/>
      <c r="DU121" s="817"/>
      <c r="DV121" s="794">
        <v>29.9</v>
      </c>
      <c r="DW121" s="794"/>
      <c r="DX121" s="794"/>
      <c r="DY121" s="794"/>
      <c r="DZ121" s="795"/>
    </row>
    <row r="122" spans="1:130" s="218"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22207079</v>
      </c>
      <c r="BR122" s="845"/>
      <c r="BS122" s="845"/>
      <c r="BT122" s="845"/>
      <c r="BU122" s="845"/>
      <c r="BV122" s="845">
        <v>21881108</v>
      </c>
      <c r="BW122" s="845"/>
      <c r="BX122" s="845"/>
      <c r="BY122" s="845"/>
      <c r="BZ122" s="845"/>
      <c r="CA122" s="845">
        <v>21845272</v>
      </c>
      <c r="CB122" s="845"/>
      <c r="CC122" s="845"/>
      <c r="CD122" s="845"/>
      <c r="CE122" s="845"/>
      <c r="CF122" s="846">
        <v>162.1</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v>7118</v>
      </c>
      <c r="DH122" s="817"/>
      <c r="DI122" s="817"/>
      <c r="DJ122" s="817"/>
      <c r="DK122" s="817"/>
      <c r="DL122" s="817">
        <v>5675</v>
      </c>
      <c r="DM122" s="817"/>
      <c r="DN122" s="817"/>
      <c r="DO122" s="817"/>
      <c r="DP122" s="817"/>
      <c r="DQ122" s="817">
        <v>4894</v>
      </c>
      <c r="DR122" s="817"/>
      <c r="DS122" s="817"/>
      <c r="DT122" s="817"/>
      <c r="DU122" s="817"/>
      <c r="DV122" s="794">
        <v>0</v>
      </c>
      <c r="DW122" s="794"/>
      <c r="DX122" s="794"/>
      <c r="DY122" s="794"/>
      <c r="DZ122" s="795"/>
    </row>
    <row r="123" spans="1:130" s="218"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452</v>
      </c>
      <c r="BP123" s="878"/>
      <c r="BQ123" s="832">
        <v>40068751</v>
      </c>
      <c r="BR123" s="833"/>
      <c r="BS123" s="833"/>
      <c r="BT123" s="833"/>
      <c r="BU123" s="833"/>
      <c r="BV123" s="833">
        <v>40178124</v>
      </c>
      <c r="BW123" s="833"/>
      <c r="BX123" s="833"/>
      <c r="BY123" s="833"/>
      <c r="BZ123" s="833"/>
      <c r="CA123" s="833">
        <v>43603337</v>
      </c>
      <c r="CB123" s="833"/>
      <c r="CC123" s="833"/>
      <c r="CD123" s="833"/>
      <c r="CE123" s="833"/>
      <c r="CF123" s="748"/>
      <c r="CG123" s="749"/>
      <c r="CH123" s="749"/>
      <c r="CI123" s="749"/>
      <c r="CJ123" s="834"/>
      <c r="CK123" s="869"/>
      <c r="CL123" s="855"/>
      <c r="CM123" s="855"/>
      <c r="CN123" s="855"/>
      <c r="CO123" s="856"/>
      <c r="CP123" s="835" t="s">
        <v>396</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107.3</v>
      </c>
      <c r="BR124" s="831"/>
      <c r="BS124" s="831"/>
      <c r="BT124" s="831"/>
      <c r="BU124" s="831"/>
      <c r="BV124" s="831">
        <v>101.2</v>
      </c>
      <c r="BW124" s="831"/>
      <c r="BX124" s="831"/>
      <c r="BY124" s="831"/>
      <c r="BZ124" s="831"/>
      <c r="CA124" s="831">
        <v>80.2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538461</v>
      </c>
      <c r="AB126" s="780"/>
      <c r="AC126" s="780"/>
      <c r="AD126" s="780"/>
      <c r="AE126" s="781"/>
      <c r="AF126" s="782">
        <v>544127</v>
      </c>
      <c r="AG126" s="780"/>
      <c r="AH126" s="780"/>
      <c r="AI126" s="780"/>
      <c r="AJ126" s="781"/>
      <c r="AK126" s="782">
        <v>403241</v>
      </c>
      <c r="AL126" s="780"/>
      <c r="AM126" s="780"/>
      <c r="AN126" s="780"/>
      <c r="AO126" s="781"/>
      <c r="AP126" s="824">
        <v>3</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845726</v>
      </c>
      <c r="AB128" s="801"/>
      <c r="AC128" s="801"/>
      <c r="AD128" s="801"/>
      <c r="AE128" s="802"/>
      <c r="AF128" s="803">
        <v>752150</v>
      </c>
      <c r="AG128" s="801"/>
      <c r="AH128" s="801"/>
      <c r="AI128" s="801"/>
      <c r="AJ128" s="802"/>
      <c r="AK128" s="803">
        <v>782999</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12.76</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v>38200</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14273042</v>
      </c>
      <c r="AB129" s="780"/>
      <c r="AC129" s="780"/>
      <c r="AD129" s="780"/>
      <c r="AE129" s="781"/>
      <c r="AF129" s="782">
        <v>14443612</v>
      </c>
      <c r="AG129" s="780"/>
      <c r="AH129" s="780"/>
      <c r="AI129" s="780"/>
      <c r="AJ129" s="781"/>
      <c r="AK129" s="782">
        <v>15189058</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17.760000000000002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1450149</v>
      </c>
      <c r="AB130" s="780"/>
      <c r="AC130" s="780"/>
      <c r="AD130" s="780"/>
      <c r="AE130" s="781"/>
      <c r="AF130" s="782">
        <v>1448539</v>
      </c>
      <c r="AG130" s="780"/>
      <c r="AH130" s="780"/>
      <c r="AI130" s="780"/>
      <c r="AJ130" s="781"/>
      <c r="AK130" s="782">
        <v>1714876</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12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12822893</v>
      </c>
      <c r="AB131" s="764"/>
      <c r="AC131" s="764"/>
      <c r="AD131" s="764"/>
      <c r="AE131" s="765"/>
      <c r="AF131" s="766">
        <v>12995073</v>
      </c>
      <c r="AG131" s="764"/>
      <c r="AH131" s="764"/>
      <c r="AI131" s="764"/>
      <c r="AJ131" s="765"/>
      <c r="AK131" s="766">
        <v>13474182</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v>80.2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12.124354329999999</v>
      </c>
      <c r="AB132" s="745"/>
      <c r="AC132" s="745"/>
      <c r="AD132" s="745"/>
      <c r="AE132" s="746"/>
      <c r="AF132" s="747">
        <v>12.972417999999999</v>
      </c>
      <c r="AG132" s="745"/>
      <c r="AH132" s="745"/>
      <c r="AI132" s="745"/>
      <c r="AJ132" s="746"/>
      <c r="AK132" s="747">
        <v>10.946898300000001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11.6</v>
      </c>
      <c r="AB133" s="724"/>
      <c r="AC133" s="724"/>
      <c r="AD133" s="724"/>
      <c r="AE133" s="725"/>
      <c r="AF133" s="723">
        <v>12</v>
      </c>
      <c r="AG133" s="724"/>
      <c r="AH133" s="724"/>
      <c r="AI133" s="724"/>
      <c r="AJ133" s="725"/>
      <c r="AK133" s="723">
        <v>12</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ZwThZcf/4N7QelryzosvedlI3FK4LkigDHs4ehFutTlvyIXf8If+GXqINa7XUtigd0j2sLs+bQ+IGm+62FiUw==" saltValue="dEMxsNr4m0msRTB8d7ous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wVIVTkfWQ/d/I1GbaDhlto8ZhJ8589Uk9LxIkEK93uLtY3e3uKlik5cQNeQvuJ0FtxS6PmnwhewOLYicvpmWgA==" saltValue="KTFY+RuRnJC5kpsLfUWP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XElcFzE27vKIGxJPluJYknt/aiQow3coCf/i/KYvGdRkv3JUAKdMJZ/xtkPIcswzYmwcTX9ugCbDZo/7VEk3w==" saltValue="qWF+8UKhdw7ig81w4i6tx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4475201</v>
      </c>
      <c r="AP9" s="269">
        <v>76288</v>
      </c>
      <c r="AQ9" s="270">
        <v>80646</v>
      </c>
      <c r="AR9" s="271">
        <v>-5.4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38458</v>
      </c>
      <c r="AP10" s="272">
        <v>656</v>
      </c>
      <c r="AQ10" s="273">
        <v>6637</v>
      </c>
      <c r="AR10" s="274">
        <v>-90.1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v>193083</v>
      </c>
      <c r="AP11" s="272">
        <v>3291</v>
      </c>
      <c r="AQ11" s="273">
        <v>1119</v>
      </c>
      <c r="AR11" s="274">
        <v>194.1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490</v>
      </c>
      <c r="AP12" s="272" t="s">
        <v>490</v>
      </c>
      <c r="AQ12" s="273">
        <v>8</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v>172029</v>
      </c>
      <c r="AP13" s="272">
        <v>2933</v>
      </c>
      <c r="AQ13" s="273">
        <v>2502</v>
      </c>
      <c r="AR13" s="274">
        <v>17.2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67179</v>
      </c>
      <c r="AP14" s="272">
        <v>1145</v>
      </c>
      <c r="AQ14" s="273">
        <v>1863</v>
      </c>
      <c r="AR14" s="274">
        <v>-38.5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-131830</v>
      </c>
      <c r="AP15" s="272">
        <v>-2247</v>
      </c>
      <c r="AQ15" s="273">
        <v>-4800</v>
      </c>
      <c r="AR15" s="274">
        <v>-53.2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4814120</v>
      </c>
      <c r="AP16" s="272">
        <v>82065</v>
      </c>
      <c r="AQ16" s="273">
        <v>87975</v>
      </c>
      <c r="AR16" s="274">
        <v>-6.7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8.1999999999999993</v>
      </c>
      <c r="AP21" s="286">
        <v>7.71</v>
      </c>
      <c r="AQ21" s="287">
        <v>0.49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95.4</v>
      </c>
      <c r="AP22" s="291">
        <v>98.3</v>
      </c>
      <c r="AQ22" s="292">
        <v>-2.9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1978183</v>
      </c>
      <c r="AP32" s="300">
        <v>33722</v>
      </c>
      <c r="AQ32" s="301">
        <v>41451</v>
      </c>
      <c r="AR32" s="302">
        <v>-18.600000000000001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490</v>
      </c>
      <c r="AP34" s="300" t="s">
        <v>490</v>
      </c>
      <c r="AQ34" s="301">
        <v>35</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1415925</v>
      </c>
      <c r="AP35" s="300">
        <v>24137</v>
      </c>
      <c r="AQ35" s="301">
        <v>11775</v>
      </c>
      <c r="AR35" s="302">
        <v>105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v>175531</v>
      </c>
      <c r="AP36" s="300">
        <v>2992</v>
      </c>
      <c r="AQ36" s="301">
        <v>2188</v>
      </c>
      <c r="AR36" s="302">
        <v>36.700000000000003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v>403241</v>
      </c>
      <c r="AP37" s="300">
        <v>6874</v>
      </c>
      <c r="AQ37" s="301">
        <v>531</v>
      </c>
      <c r="AR37" s="302">
        <v>1194.5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t="s">
        <v>490</v>
      </c>
      <c r="AP38" s="303" t="s">
        <v>490</v>
      </c>
      <c r="AQ38" s="304">
        <v>1</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v>-782999</v>
      </c>
      <c r="AP39" s="300">
        <v>-13348</v>
      </c>
      <c r="AQ39" s="301">
        <v>-5414</v>
      </c>
      <c r="AR39" s="302">
        <v>146.5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-1714876</v>
      </c>
      <c r="AP40" s="300">
        <v>-29233</v>
      </c>
      <c r="AQ40" s="301">
        <v>-35360</v>
      </c>
      <c r="AR40" s="302">
        <v>-17.3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1475005</v>
      </c>
      <c r="AP41" s="300">
        <v>25144</v>
      </c>
      <c r="AQ41" s="301">
        <v>15207</v>
      </c>
      <c r="AR41" s="302">
        <v>65.3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9181440</v>
      </c>
      <c r="AN51" s="322">
        <v>155591</v>
      </c>
      <c r="AO51" s="323">
        <v>142.80000000000001</v>
      </c>
      <c r="AP51" s="324">
        <v>63812</v>
      </c>
      <c r="AQ51" s="325">
        <v>2.2999999999999998</v>
      </c>
      <c r="AR51" s="326">
        <v>140.5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8202560</v>
      </c>
      <c r="AN52" s="330">
        <v>139003</v>
      </c>
      <c r="AO52" s="331">
        <v>247</v>
      </c>
      <c r="AP52" s="332">
        <v>33848</v>
      </c>
      <c r="AQ52" s="333">
        <v>-4.2</v>
      </c>
      <c r="AR52" s="334">
        <v>251.2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3831701</v>
      </c>
      <c r="AN53" s="322">
        <v>65500</v>
      </c>
      <c r="AO53" s="323">
        <v>-57.9</v>
      </c>
      <c r="AP53" s="324">
        <v>54225</v>
      </c>
      <c r="AQ53" s="325">
        <v>-15</v>
      </c>
      <c r="AR53" s="326">
        <v>-42.9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2488001</v>
      </c>
      <c r="AN54" s="330">
        <v>42531</v>
      </c>
      <c r="AO54" s="331">
        <v>-69.400000000000006</v>
      </c>
      <c r="AP54" s="332">
        <v>27337</v>
      </c>
      <c r="AQ54" s="333">
        <v>-19.2</v>
      </c>
      <c r="AR54" s="334">
        <v>-50.2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3945728</v>
      </c>
      <c r="AN55" s="322">
        <v>67504</v>
      </c>
      <c r="AO55" s="323">
        <v>3.1</v>
      </c>
      <c r="AP55" s="324">
        <v>54016</v>
      </c>
      <c r="AQ55" s="325">
        <v>-0.4</v>
      </c>
      <c r="AR55" s="326">
        <v>3.5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2678139</v>
      </c>
      <c r="AN56" s="330">
        <v>45818</v>
      </c>
      <c r="AO56" s="331">
        <v>7.7</v>
      </c>
      <c r="AP56" s="332">
        <v>28078</v>
      </c>
      <c r="AQ56" s="333">
        <v>2.7</v>
      </c>
      <c r="AR56" s="334">
        <v>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5117397</v>
      </c>
      <c r="AN57" s="322">
        <v>87296</v>
      </c>
      <c r="AO57" s="323">
        <v>29.3</v>
      </c>
      <c r="AP57" s="324">
        <v>52786</v>
      </c>
      <c r="AQ57" s="325">
        <v>-2.2999999999999998</v>
      </c>
      <c r="AR57" s="326">
        <v>31.6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3698539</v>
      </c>
      <c r="AN58" s="330">
        <v>63092</v>
      </c>
      <c r="AO58" s="331">
        <v>37.700000000000003</v>
      </c>
      <c r="AP58" s="332">
        <v>28742</v>
      </c>
      <c r="AQ58" s="333">
        <v>2.4</v>
      </c>
      <c r="AR58" s="334">
        <v>35.299999999999997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5343232</v>
      </c>
      <c r="AN59" s="322">
        <v>91085</v>
      </c>
      <c r="AO59" s="323">
        <v>4.3</v>
      </c>
      <c r="AP59" s="324">
        <v>58465</v>
      </c>
      <c r="AQ59" s="325">
        <v>10.8</v>
      </c>
      <c r="AR59" s="326">
        <v>-6.5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3563669</v>
      </c>
      <c r="AN60" s="330">
        <v>60749</v>
      </c>
      <c r="AO60" s="331">
        <v>-3.7</v>
      </c>
      <c r="AP60" s="332">
        <v>34452</v>
      </c>
      <c r="AQ60" s="333">
        <v>19.899999999999999</v>
      </c>
      <c r="AR60" s="334">
        <v>-23.6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5483900</v>
      </c>
      <c r="AN61" s="337">
        <v>93395</v>
      </c>
      <c r="AO61" s="338">
        <v>24.3</v>
      </c>
      <c r="AP61" s="339">
        <v>56661</v>
      </c>
      <c r="AQ61" s="340">
        <v>-0.9</v>
      </c>
      <c r="AR61" s="326">
        <v>25.2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4126182</v>
      </c>
      <c r="AN62" s="330">
        <v>70239</v>
      </c>
      <c r="AO62" s="331">
        <v>43.9</v>
      </c>
      <c r="AP62" s="332">
        <v>30491</v>
      </c>
      <c r="AQ62" s="333">
        <v>0.3</v>
      </c>
      <c r="AR62" s="334">
        <v>43.6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gP0vGAzTSlg60GkRHZVyQE3Cej7qIo9xUOB0hqW4OI5mMSf39670tbWNXKf3VXYuBGKsJow4XG8dhTuCBWmWlw==" saltValue="/gfck30XQ19X5YeZtZTqz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JVvwKP5+0Abh+rCWWArgu4+1v9G4Xusd93fdN9hXvOU9R8bGCXeqaiFSauQD2n+lXb6JgkYbGlWeXMrOH/kBUg==" saltValue="qRzyEuvZCFBf3fyM21EIm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OncZhYQ2q+evm49g4ivL3Dz0evBiq8fx5jsOq6TBnDyVPKkni8IbG4sVhgSorEevibDuviukB+F0yxtKotDS+g==" saltValue="5Jo0due4hh5mkihZ+GQp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15.66</v>
      </c>
      <c r="G47" s="12">
        <v>17.5</v>
      </c>
      <c r="H47" s="12">
        <v>18.57</v>
      </c>
      <c r="I47" s="12">
        <v>13.44</v>
      </c>
      <c r="J47" s="13">
        <v>16.73</v>
      </c>
    </row>
    <row r="48" spans="2:10" ht="57.75" customHeight="1" x14ac:dyDescent="0.15">
      <c r="B48" s="14"/>
      <c r="C48" s="1141" t="s">
        <v>4</v>
      </c>
      <c r="D48" s="1141"/>
      <c r="E48" s="1142"/>
      <c r="F48" s="15">
        <v>8.64</v>
      </c>
      <c r="G48" s="16">
        <v>10.82</v>
      </c>
      <c r="H48" s="16">
        <v>7.96</v>
      </c>
      <c r="I48" s="16">
        <v>6.56</v>
      </c>
      <c r="J48" s="17">
        <v>7.79</v>
      </c>
    </row>
    <row r="49" spans="2:10" ht="57.75" customHeight="1" thickBot="1" x14ac:dyDescent="0.2">
      <c r="B49" s="18"/>
      <c r="C49" s="1143" t="s">
        <v>5</v>
      </c>
      <c r="D49" s="1143"/>
      <c r="E49" s="1144"/>
      <c r="F49" s="19" t="s">
        <v>533</v>
      </c>
      <c r="G49" s="20">
        <v>4.37</v>
      </c>
      <c r="H49" s="20" t="s">
        <v>534</v>
      </c>
      <c r="I49" s="20" t="s">
        <v>535</v>
      </c>
      <c r="J49" s="21">
        <v>5.52</v>
      </c>
    </row>
    <row r="50" spans="2:10" x14ac:dyDescent="0.15"/>
  </sheetData>
  <sheetProtection algorithmName="SHA-512" hashValue="ej6VFxRzRCX9ozMizUEBOWNG6i1LnP3a8+G2PPrJw6HX00LFqVXbYIheIbf45wwVlap4DERLQOtgM/nujPuq1Q==" saltValue="tFLYoeZxmmJGMq9XwpA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2026-03-12T06:22:50Z</cp:lastPrinted>
  <dcterms:created xsi:type="dcterms:W3CDTF">2026-02-23T07:08:40Z</dcterms:created>
  <dcterms:modified xsi:type="dcterms:W3CDTF">2026-03-13T06:26:12Z</dcterms:modified>
  <cp:category/>
</cp:coreProperties>
</file>