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7　常滑市　〇\水道事業\"/>
    </mc:Choice>
  </mc:AlternateContent>
  <xr:revisionPtr revIDLastSave="0" documentId="13_ncr:1_{5F738EFD-91C8-4A7D-8829-EBCF3E540826}" xr6:coauthVersionLast="47" xr6:coauthVersionMax="47" xr10:uidLastSave="{00000000-0000-0000-0000-000000000000}"/>
  <workbookProtection workbookAlgorithmName="SHA-512" workbookHashValue="Rs32osiMcRcTP0iOREOP1U3aiujD6QDUO3tQEwjQ6lYmrcILsE3yF2Zz8s2NRX6xSAb/Yur2dR5EGcfWgfcM1g==" workbookSaltValue="H4tkCPKzwID/o5N+TebPiA=="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BB10" i="4"/>
  <c r="AT10" i="4"/>
  <c r="W10" i="4"/>
  <c r="P10" i="4"/>
  <c r="I10" i="4"/>
  <c r="BB8" i="4"/>
  <c r="AT8" i="4"/>
  <c r="AL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<sst xmlns="http://schemas.openxmlformats.org/spreadsheetml/2006/main" count="228" uniqueCount="114">
  <si>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</si>
  <si>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</si>
  <si>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</si>
  <si>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</si>
  <si>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</si>
  <si>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</si>
  <si>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</si>
  <si>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</si>
  <si>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</si>
  <si>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</si>
  <si>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</si>
  <si>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</si>
  <si>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</si>
  <si>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</si>
  <si>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</si>
  <si>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</si>
  <si>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</si>
  <si>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</si>
  <si>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</si>
  <si>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</si>
  <si>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</si>
  <si>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</si>
  <si>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</si>
  <si>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</si>
  <si>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</si>
  <si>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</si>
  <si>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</si>
  <si>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</si>
  <si>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</si>
  <si>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</si>
  <si>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</si>
  <si>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</si>
  <si>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</si>
  <si>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</si>
  <si>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</si>
  <si>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</si>
  <si>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</si>
  <si>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</si>
  <si>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</si>
  <si>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</si>
  <si>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</si>
  <si>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</si>
  <si>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</si>
  <si>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</si>
  <si>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</si>
  <si>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</si>
  <si>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</si>
  <si>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</si>
  <si>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</si>
  <si>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</si>
  <si>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</si>
  <si>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</si>
  <si>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</si>
  <si>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</si>
  <si>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</si>
  <si>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</si>
  <si>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</si>
  <si>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</si>
  <si>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</si>
  <si>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</si>
  <si>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</si>
  <si>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</si>
  <si>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</si>
  <si>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</si>
  <si>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</si>
  <si>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</si>
  <si>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</si>
  <si>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</si>
  <si>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</si>
  <si>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</si>
  <si>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</si>
  <si>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</si>
  <si>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</si>
  <si>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</si>
  <si>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</si>
  <si>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</si>
  <si>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</si>
  <si>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</si>
  <si>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</si>
  <si>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</si>
  <si>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</si>
  <si>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</si>
  <si>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</si>
  <si>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</si>
  <si>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</si>
  <si>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</si>
  <si>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</si>
  <si>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</si>
  <si>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</si>
  <si>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</si>
  <si>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</si>
  <si>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</si>
  <si>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</si>
  <si>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</si>
  <si>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</si>
  <si>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</si>
  <si>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</si>
  <si>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</si>
  <si>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</si>
  <si>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</si>
  <si>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</si>
  <si>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</si>
  <si>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</si>
  <si>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</si>
  <si>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</si>
  <si>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</si>
  <si>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</si>
  <si>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</si>
  <si>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</si>
  <si>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</si>
  <si>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</si>
  <si>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平成26年度（会計制度の改正）以降は、経営の健全性を保ち、指標は改善している。
令和５年度決算は新型コロナウイルス感染症対策のため低下していた中部国際空港やホテルにおける使用水量の回復により、給水収益は増加した。引き続き水道サービスの継続に努め、施設更新財源を確保し計画的に老朽管の管路更新事業（耐震化）を進めていく。
経営戦略については、「常滑市水道事業ビジョン2030」（令和３～12年度・2021～2030年度）として令和３年３月に策定しており、適宜、見直しを図りながら取組を着実に実行していく。</t>
    <rPh sb="48" eb="50">
      <t>シンガタ</t>
    </rPh>
    <rPh sb="57" eb="60">
      <t>カンセンショウ</t>
    </rPh>
    <rPh sb="60" eb="62">
      <t>タイサク</t>
    </rPh>
    <rPh sb="65" eb="67">
      <t>テイカ</t>
    </rPh>
    <rPh sb="71" eb="73">
      <t>チュウブ</t>
    </rPh>
    <rPh sb="73" eb="75">
      <t>コクサイ</t>
    </rPh>
    <rPh sb="75" eb="77">
      <t>クウコウ</t>
    </rPh>
    <rPh sb="85" eb="87">
      <t>シヨウ</t>
    </rPh>
    <rPh sb="87" eb="89">
      <t>スイリョウ</t>
    </rPh>
    <rPh sb="90" eb="92">
      <t>カイフク</t>
    </rPh>
    <rPh sb="96" eb="98">
      <t>キュウスイ</t>
    </rPh>
    <rPh sb="98" eb="100">
      <t>シュウエキ</t>
    </rPh>
    <rPh sb="101" eb="103">
      <t>ゾウカ</t>
    </rPh>
    <phoneticPr fontId="4"/>
  </si>
  <si>
    <t>①有形固定資産減価償却率は、年々高くなってきている。法定耐用年数に近い資産が多いことがわかる。
②管路経年劣化率は、類似団体平均と比べて高く、老朽化した管路を多く保有していることがわかる。老朽管の更新事業を計画的に進める必要がある。
③管路更新率は、昨年度より低下しているが、常滑市水道事業ビジョン2030に掲げている管路更新事業にある基幹管路の耐震化を重点的に実施した。
　令和３年度から常滑市水道事業ビジョン2030に掲げた管路更新事業の財源確保に努め、基幹管路の更新、災害時重要給水施設管路の耐震化、塩化ビニル管路の布設替え等により老朽管路の更新を重点的・計画的に推進している。</t>
    <rPh sb="125" eb="128">
      <t>サクネンド</t>
    </rPh>
    <rPh sb="130" eb="132">
      <t>テイカ</t>
    </rPh>
    <rPh sb="138" eb="141">
      <t>トコナメシ</t>
    </rPh>
    <rPh sb="141" eb="143">
      <t>スイドウ</t>
    </rPh>
    <rPh sb="143" eb="145">
      <t>ジギョウ</t>
    </rPh>
    <rPh sb="154" eb="155">
      <t>カカ</t>
    </rPh>
    <rPh sb="159" eb="161">
      <t>カンロ</t>
    </rPh>
    <rPh sb="161" eb="163">
      <t>コウシン</t>
    </rPh>
    <rPh sb="163" eb="165">
      <t>ジギョウ</t>
    </rPh>
    <rPh sb="168" eb="170">
      <t>キカン</t>
    </rPh>
    <rPh sb="170" eb="172">
      <t>カンロ</t>
    </rPh>
    <rPh sb="173" eb="176">
      <t>タイシンカ</t>
    </rPh>
    <rPh sb="177" eb="180">
      <t>ジュウテンテキ</t>
    </rPh>
    <rPh sb="181" eb="183">
      <t>ジッシ</t>
    </rPh>
    <phoneticPr fontId="4"/>
  </si>
  <si>
    <t>①経常収支比率は、新型コロナウイルス感染症対策のため低下していた中部国際空港やホテルにおける使用水量の回復により給水収益は増加したが、物価高騰等の影響もあり総費用も増加したため、3.2ポイント減少し112.79%となったが、100%超かつ類似団体の平均以上の率で推移しており、健全な経営ができている。
②累積欠損金比率は、平成26年度に会計基準が変更されて以降０%を維持している。
③流動比率は、地震防災対策として配水本支管の耐震化工事等の建設改良費の支払いや物価高騰による費用の増加のため45.65ポイント減少し231.05%となったが、流動負債より流動資産が多く、短期的な債務にに対する支払い能力は保持している。
④企業債残高対給水収益比率は、類似団体平均と比較して低い水準である。平成25年度以降新規借入は無く、毎年の償還によって企業債残高は減少している。
⑤料金回収率は、類似団体平均を超える水準で推移しており、これを維持することに努める。
⑥給水原価は、類似団体平均と比べ低い水準で推移しており、これを維持することに努める。
⑦施設利用率は、類似団体平均と比べ高い数値を維持している。
⑧有収率は、類似団体平均と比べ高い数値を維持している。
　今後も漏水の早期発見、早期修繕の対応を続けていく。管路の経年化が進んでいるため、計画的に老朽管の更新事業を行う必要がある。</t>
    <rPh sb="56" eb="58">
      <t>キュウスイ</t>
    </rPh>
    <rPh sb="58" eb="60">
      <t>シュウエキ</t>
    </rPh>
    <rPh sb="61" eb="63">
      <t>ゾウカ</t>
    </rPh>
    <rPh sb="67" eb="69">
      <t>ブッカ</t>
    </rPh>
    <rPh sb="69" eb="71">
      <t>コウトウ</t>
    </rPh>
    <rPh sb="71" eb="72">
      <t>トウ</t>
    </rPh>
    <rPh sb="73" eb="75">
      <t>エイキョウ</t>
    </rPh>
    <rPh sb="78" eb="79">
      <t>ソウ</t>
    </rPh>
    <rPh sb="79" eb="81">
      <t>ヒヨウ</t>
    </rPh>
    <rPh sb="82" eb="84">
      <t>ゾウカ</t>
    </rPh>
    <rPh sb="198" eb="200">
      <t>ジシン</t>
    </rPh>
    <rPh sb="200" eb="202">
      <t>ボウサイ</t>
    </rPh>
    <rPh sb="202" eb="204">
      <t>タイサク</t>
    </rPh>
    <rPh sb="207" eb="209">
      <t>ハイスイ</t>
    </rPh>
    <rPh sb="209" eb="212">
      <t>ホンシカン</t>
    </rPh>
    <rPh sb="213" eb="216">
      <t>タイシンカ</t>
    </rPh>
    <rPh sb="216" eb="218">
      <t>コウジ</t>
    </rPh>
    <rPh sb="218" eb="219">
      <t>トウ</t>
    </rPh>
    <rPh sb="220" eb="222">
      <t>ケンセツ</t>
    </rPh>
    <rPh sb="222" eb="224">
      <t>カイリョウ</t>
    </rPh>
    <rPh sb="224" eb="225">
      <t>ヒ</t>
    </rPh>
    <rPh sb="230" eb="232">
      <t>ブッカ</t>
    </rPh>
    <rPh sb="232" eb="234">
      <t>コウトウ</t>
    </rPh>
    <rPh sb="237" eb="239">
      <t>ヒヨウ</t>
    </rPh>
    <rPh sb="254" eb="256">
      <t>ゲンショウ</t>
    </rPh>
    <rPh sb="284" eb="287">
      <t>タンキテキ</t>
    </rPh>
    <rPh sb="288" eb="290">
      <t>サイム</t>
    </rPh>
    <rPh sb="292" eb="293">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</si>
</sst>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c:v>
                </c:pt>
                <c:pt idx="1">
                  <c:v>0.74</c:v>
                </c:pt>
                <c:pt idx="2">
                  <c:v>0.63</c:v>
                </c:pt>
                <c:pt idx="3">
                  <c:v>1.1399999999999999</c:v>
                </c:pt>
                <c:pt idx="4">
                  <c:v>0.82</c:v>
                </c:pt>
              </c:numCache>
            </c:numRef>
          </c:val>
          <c:extLst>
            <c:ext xmlns:c16="http://schemas.microsoft.com/office/drawing/2014/chart" uri="{C3380CC4-5D6E-409C-BE32-E72D297353CC}">
              <c16:uniqueId val="{00000000-279B-456A-B8A5-6B98A9C481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79B-456A-B8A5-6B98A9C481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68.61</c:v>
                </c:pt>
                <c:pt idx="1">
                  <c:v>67</c:v>
                </c:pt>
                <c:pt idx="2">
                  <c:v>65.81</c:v>
                </c:pt>
                <c:pt idx="3">
                  <c:v>65.989999999999995</c:v>
                </c:pt>
                <c:pt idx="4">
                  <c:v>65.650000000000006</c:v>
                </c:pt>
              </c:numCache>
            </c:numRef>
          </c:val>
          <c:extLst>
            <c:ext xmlns:c16="http://schemas.microsoft.com/office/drawing/2014/chart" uri="{C3380CC4-5D6E-409C-BE32-E72D297353CC}">
              <c16:uniqueId val="{00000000-484E-47B9-AC9B-AACD887238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84E-47B9-AC9B-AACD887238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92.56</c:v>
                </c:pt>
                <c:pt idx="1">
                  <c:v>90.18</c:v>
                </c:pt>
                <c:pt idx="2">
                  <c:v>92.11</c:v>
                </c:pt>
                <c:pt idx="3">
                  <c:v>91.1</c:v>
                </c:pt>
                <c:pt idx="4">
                  <c:v>91.6</c:v>
                </c:pt>
              </c:numCache>
            </c:numRef>
          </c:val>
          <c:extLst>
            <c:ext xmlns:c16="http://schemas.microsoft.com/office/drawing/2014/chart" uri="{C3380CC4-5D6E-409C-BE32-E72D297353CC}">
              <c16:uniqueId val="{00000000-8367-424C-942A-F8FE2164F9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367-424C-942A-F8FE2164F9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119.79</c:v>
                </c:pt>
                <c:pt idx="1">
                  <c:v>111.27</c:v>
                </c:pt>
                <c:pt idx="2">
                  <c:v>117.09</c:v>
                </c:pt>
                <c:pt idx="3">
                  <c:v>115.99</c:v>
                </c:pt>
                <c:pt idx="4">
                  <c:v>112.79</c:v>
                </c:pt>
              </c:numCache>
            </c:numRef>
          </c:val>
          <c:extLst>
            <c:ext xmlns:c16="http://schemas.microsoft.com/office/drawing/2014/chart" uri="{C3380CC4-5D6E-409C-BE32-E72D297353CC}">
              <c16:uniqueId val="{00000000-2ABD-426B-B8E0-CA9B9F7713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ABD-426B-B8E0-CA9B9F7713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46.12</c:v>
                </c:pt>
                <c:pt idx="1">
                  <c:v>47.38</c:v>
                </c:pt>
                <c:pt idx="2">
                  <c:v>48.63</c:v>
                </c:pt>
                <c:pt idx="3">
                  <c:v>49.34</c:v>
                </c:pt>
                <c:pt idx="4">
                  <c:v>50.17</c:v>
                </c:pt>
              </c:numCache>
            </c:numRef>
          </c:val>
          <c:extLst>
            <c:ext xmlns:c16="http://schemas.microsoft.com/office/drawing/2014/chart" uri="{C3380CC4-5D6E-409C-BE32-E72D297353CC}">
              <c16:uniqueId val="{00000000-AD39-40B1-9637-48361E248C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D39-40B1-9637-48361E248C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25.36</c:v>
                </c:pt>
                <c:pt idx="1">
                  <c:v>26.43</c:v>
                </c:pt>
                <c:pt idx="2">
                  <c:v>27.8</c:v>
                </c:pt>
                <c:pt idx="3">
                  <c:v>29.41</c:v>
                </c:pt>
                <c:pt idx="4">
                  <c:v>30.49</c:v>
                </c:pt>
              </c:numCache>
            </c:numRef>
          </c:val>
          <c:extLst>
            <c:ext xmlns:c16="http://schemas.microsoft.com/office/drawing/2014/chart" uri="{C3380CC4-5D6E-409C-BE32-E72D297353CC}">
              <c16:uniqueId val="{00000000-EDFC-4B6D-BC21-AA590723DB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DFC-4B6D-BC21-AA590723DB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74-42CE-8E47-527DC007E1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3574-42CE-8E47-527DC007E1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334.4</c:v>
                </c:pt>
                <c:pt idx="1">
                  <c:v>234.92</c:v>
                </c:pt>
                <c:pt idx="2">
                  <c:v>330.01</c:v>
                </c:pt>
                <c:pt idx="3">
                  <c:v>276.7</c:v>
                </c:pt>
                <c:pt idx="4">
                  <c:v>231.05</c:v>
                </c:pt>
              </c:numCache>
            </c:numRef>
          </c:val>
          <c:extLst>
            <c:ext xmlns:c16="http://schemas.microsoft.com/office/drawing/2014/chart" uri="{C3380CC4-5D6E-409C-BE32-E72D297353CC}">
              <c16:uniqueId val="{00000000-1437-48B3-8E26-0ED1CD38B5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437-48B3-8E26-0ED1CD38B5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69.11</c:v>
                </c:pt>
                <c:pt idx="1">
                  <c:v>69.75</c:v>
                </c:pt>
                <c:pt idx="2">
                  <c:v>59.27</c:v>
                </c:pt>
                <c:pt idx="3">
                  <c:v>52.22</c:v>
                </c:pt>
                <c:pt idx="4">
                  <c:v>44.91</c:v>
                </c:pt>
              </c:numCache>
            </c:numRef>
          </c:val>
          <c:extLst>
            <c:ext xmlns:c16="http://schemas.microsoft.com/office/drawing/2014/chart" uri="{C3380CC4-5D6E-409C-BE32-E72D297353CC}">
              <c16:uniqueId val="{00000000-6494-41FC-BFA7-B457F14100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494-41FC-BFA7-B457F14100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c:v>
                </c:pt>
                <c:pt idx="1">
                  <c:v>112.58</c:v>
                </c:pt>
                <c:pt idx="2">
                  <c:v>119.8</c:v>
                </c:pt>
                <c:pt idx="3">
                  <c:v>118.32</c:v>
                </c:pt>
                <c:pt idx="4">
                  <c:v>114.41</c:v>
                </c:pt>
              </c:numCache>
            </c:numRef>
          </c:val>
          <c:extLst>
            <c:ext xmlns:c16="http://schemas.microsoft.com/office/drawing/2014/chart" uri="{C3380CC4-5D6E-409C-BE32-E72D297353CC}">
              <c16:uniqueId val="{00000000-5B7B-4798-A8B0-986A7CF94D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B7B-4798-A8B0-986A7CF94D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133.96</c:v>
                </c:pt>
                <c:pt idx="1">
                  <c:v>137.91999999999999</c:v>
                </c:pt>
                <c:pt idx="2">
                  <c:v>134.84</c:v>
                </c:pt>
                <c:pt idx="3">
                  <c:v>137.16999999999999</c:v>
                </c:pt>
                <c:pt idx="4">
                  <c:v>143.03</c:v>
                </c:pt>
              </c:numCache>
            </c:numRef>
          </c:val>
          <c:extLst>
            <c:ext xmlns:c16="http://schemas.microsoft.com/office/drawing/2014/chart" uri="{C3380CC4-5D6E-409C-BE32-E72D297353CC}">
              <c16:uniqueId val="{00000000-1563-4932-8C2D-7C1676413E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563-4932-8C2D-7C1676413E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常滑市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58621</v>
      </c>
      <c r="AM8" s="65"/>
      <c r="AN8" s="65"/>
      <c r="AO8" s="65"/>
      <c r="AP8" s="65"/>
      <c r="AQ8" s="65"/>
      <c r="AR8" s="65"/>
      <c r="AS8" s="65"/>
      <c r="AT8" s="36">
        <f>データ!$S$6</f>
        <v>55.9</v>
      </c>
      <c r="AU8" s="37"/>
      <c r="AV8" s="37"/>
      <c r="AW8" s="37"/>
      <c r="AX8" s="37"/>
      <c r="AY8" s="37"/>
      <c r="AZ8" s="37"/>
      <c r="BA8" s="37"/>
      <c r="BB8" s="54">
        <f>データ!$T$6</f>
        <v>1048.68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92.05</v>
      </c>
      <c r="J10" s="37"/>
      <c r="K10" s="37"/>
      <c r="L10" s="37"/>
      <c r="M10" s="37"/>
      <c r="N10" s="37"/>
      <c r="O10" s="64"/>
      <c r="P10" s="54">
        <f>データ!$P$6</f>
        <v>99.98</v>
      </c>
      <c r="Q10" s="54"/>
      <c r="R10" s="54"/>
      <c r="S10" s="54"/>
      <c r="T10" s="54"/>
      <c r="U10" s="54"/>
      <c r="V10" s="54"/>
      <c r="W10" s="65">
        <f>データ!$Q$6</f>
        <v>2354</v>
      </c>
      <c r="X10" s="65"/>
      <c r="Y10" s="65"/>
      <c r="Z10" s="65"/>
      <c r="AA10" s="65"/>
      <c r="AB10" s="65"/>
      <c r="AC10" s="65"/>
      <c r="AD10" s="2"/>
      <c r="AE10" s="2"/>
      <c r="AF10" s="2"/>
      <c r="AG10" s="2"/>
      <c r="AH10" s="2"/>
      <c r="AI10" s="2"/>
      <c r="AJ10" s="2"/>
      <c r="AK10" s="2"/>
      <c r="AL10" s="65">
        <f>データ!$U$6</f>
        <v>58672</v>
      </c>
      <c r="AM10" s="65"/>
      <c r="AN10" s="65"/>
      <c r="AO10" s="65"/>
      <c r="AP10" s="65"/>
      <c r="AQ10" s="65"/>
      <c r="AR10" s="65"/>
      <c r="AS10" s="65"/>
      <c r="AT10" s="36">
        <f>データ!$V$6</f>
        <v>55.9</v>
      </c>
      <c r="AU10" s="37"/>
      <c r="AV10" s="37"/>
      <c r="AW10" s="37"/>
      <c r="AX10" s="37"/>
      <c r="AY10" s="37"/>
      <c r="AZ10" s="37"/>
      <c r="BA10" s="37"/>
      <c r="BB10" s="54">
        <f>データ!$W$6</f>
        <v>1049.5899999999999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113</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ipwhnTILdzgpASjUHktXOmNZJknqAg6JL2JtQ34oDCH0StmCZy/zY238SiAycM/oHJlQF2zpDMUZriH+cjaLg==" saltValue="T2xV7eAd3BqT9apnmY3V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232165</v>
      </c>
      <c r="D6" s="20">
        <f t="shared" si="3"/>
        <v>46</v>
      </c>
      <c r="E6" s="20">
        <f t="shared" si="3"/>
        <v>1</v>
      </c>
      <c r="F6" s="20">
        <f t="shared" si="3"/>
        <v>0</v>
      </c>
      <c r="G6" s="20">
        <f t="shared" si="3"/>
        <v>1</v>
      </c>
      <c r="H6" s="20" t="str">
        <f t="shared" si="3"/>
        <v>愛知県　常滑市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92.05</v>
      </c>
      <c r="P6" s="21">
        <f t="shared" si="3"/>
        <v>99.98</v>
      </c>
      <c r="Q6" s="21">
        <f t="shared" si="3"/>
        <v>2354</v>
      </c>
      <c r="R6" s="21">
        <f t="shared" si="3"/>
        <v>58621</v>
      </c>
      <c r="S6" s="21">
        <f t="shared" si="3"/>
        <v>55.9</v>
      </c>
      <c r="T6" s="21">
        <f t="shared" si="3"/>
        <v>1048.68</v>
      </c>
      <c r="U6" s="21">
        <f t="shared" si="3"/>
        <v>58672</v>
      </c>
      <c r="V6" s="21">
        <f t="shared" si="3"/>
        <v>55.9</v>
      </c>
      <c r="W6" s="21">
        <f t="shared" si="3"/>
        <v>1049.5899999999999</v>
      </c>
      <c r="X6" s="22">
        <f>IF(X7="",NA(),X7)</f>
        <v>119.79</v>
      </c>
      <c r="Y6" s="22">
        <f t="shared" ref="Y6:AG6" si="4">IF(Y7="",NA(),Y7)</f>
        <v>111.27</v>
      </c>
      <c r="Z6" s="22">
        <f t="shared" si="4"/>
        <v>117.09</v>
      </c>
      <c r="AA6" s="22">
        <f t="shared" si="4"/>
        <v>115.99</v>
      </c>
      <c r="AB6" s="22">
        <f t="shared" si="4"/>
        <v>112.79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334.4</v>
      </c>
      <c r="AU6" s="22">
        <f t="shared" ref="AU6:BC6" si="6">IF(AU7="",NA(),AU7)</f>
        <v>234.92</v>
      </c>
      <c r="AV6" s="22">
        <f t="shared" si="6"/>
        <v>330.01</v>
      </c>
      <c r="AW6" s="22">
        <f t="shared" si="6"/>
        <v>276.7</v>
      </c>
      <c r="AX6" s="22">
        <f t="shared" si="6"/>
        <v>231.05</v>
      </c>
      <c r="AY6" s="22">
        <f t="shared" si="6"/>
        <v>360.86</v>
      </c>
      <c r="AZ6" s="22">
        <f t="shared" si="6"/>
        <v>350.79</v>
      </c>
      <c r="BA6" s="22">
        <f t="shared" si="6"/>
        <v>354.57</v>
      </c>
      <c r="BB6" s="22">
        <f t="shared" si="6"/>
        <v>357.74</v>
      </c>
      <c r="BC6" s="22">
        <f t="shared" si="6"/>
        <v>344.88</v>
      </c>
      <c r="BD6" s="21" t="str">
        <f>IF(BD7="","",IF(BD7="-","【-】","【"&amp;SUBSTITUTE(TEXT(BD7,"#,##0.00"),"-","△")&amp;"】"))</f>
        <v>【243.36】</v>
      </c>
      <c r="BE6" s="22">
        <f>IF(BE7="",NA(),BE7)</f>
        <v>69.11</v>
      </c>
      <c r="BF6" s="22">
        <f t="shared" ref="BF6:BN6" si="7">IF(BF7="",NA(),BF7)</f>
        <v>69.75</v>
      </c>
      <c r="BG6" s="22">
        <f t="shared" si="7"/>
        <v>59.27</v>
      </c>
      <c r="BH6" s="22">
        <f t="shared" si="7"/>
        <v>52.22</v>
      </c>
      <c r="BI6" s="22">
        <f t="shared" si="7"/>
        <v>44.91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124</v>
      </c>
      <c r="BQ6" s="22">
        <f t="shared" ref="BQ6:BY6" si="8">IF(BQ7="",NA(),BQ7)</f>
        <v>112.58</v>
      </c>
      <c r="BR6" s="22">
        <f t="shared" si="8"/>
        <v>119.8</v>
      </c>
      <c r="BS6" s="22">
        <f t="shared" si="8"/>
        <v>118.32</v>
      </c>
      <c r="BT6" s="22">
        <f t="shared" si="8"/>
        <v>114.41</v>
      </c>
      <c r="BU6" s="22">
        <f t="shared" si="8"/>
        <v>103.32</v>
      </c>
      <c r="BV6" s="22">
        <f t="shared" si="8"/>
        <v>100.85</v>
      </c>
      <c r="BW6" s="22">
        <f t="shared" si="8"/>
        <v>103.79</v>
      </c>
      <c r="BX6" s="22">
        <f t="shared" si="8"/>
        <v>98.3</v>
      </c>
      <c r="BY6" s="22">
        <f t="shared" si="8"/>
        <v>98.89</v>
      </c>
      <c r="BZ6" s="21" t="str">
        <f>IF(BZ7="","",IF(BZ7="-","【-】","【"&amp;SUBSTITUTE(TEXT(BZ7,"#,##0.00"),"-","△")&amp;"】"))</f>
        <v>【97.82】</v>
      </c>
      <c r="CA6" s="22">
        <f>IF(CA7="",NA(),CA7)</f>
        <v>133.96</v>
      </c>
      <c r="CB6" s="22">
        <f t="shared" ref="CB6:CJ6" si="9">IF(CB7="",NA(),CB7)</f>
        <v>137.91999999999999</v>
      </c>
      <c r="CC6" s="22">
        <f t="shared" si="9"/>
        <v>134.84</v>
      </c>
      <c r="CD6" s="22">
        <f t="shared" si="9"/>
        <v>137.16999999999999</v>
      </c>
      <c r="CE6" s="22">
        <f t="shared" si="9"/>
        <v>143.03</v>
      </c>
      <c r="CF6" s="22">
        <f t="shared" si="9"/>
        <v>168.56</v>
      </c>
      <c r="CG6" s="22">
        <f t="shared" si="9"/>
        <v>167.1</v>
      </c>
      <c r="CH6" s="22">
        <f t="shared" si="9"/>
        <v>167.86</v>
      </c>
      <c r="CI6" s="22">
        <f t="shared" si="9"/>
        <v>173.68</v>
      </c>
      <c r="CJ6" s="22">
        <f t="shared" si="9"/>
        <v>174.52</v>
      </c>
      <c r="CK6" s="21" t="str">
        <f>IF(CK7="","",IF(CK7="-","【-】","【"&amp;SUBSTITUTE(TEXT(CK7,"#,##0.00"),"-","△")&amp;"】"))</f>
        <v>【177.56】</v>
      </c>
      <c r="CL6" s="22">
        <f>IF(CL7="",NA(),CL7)</f>
        <v>68.61</v>
      </c>
      <c r="CM6" s="22">
        <f t="shared" ref="CM6:CU6" si="10">IF(CM7="",NA(),CM7)</f>
        <v>67</v>
      </c>
      <c r="CN6" s="22">
        <f t="shared" si="10"/>
        <v>65.81</v>
      </c>
      <c r="CO6" s="22">
        <f t="shared" si="10"/>
        <v>65.989999999999995</v>
      </c>
      <c r="CP6" s="22">
        <f t="shared" si="10"/>
        <v>65.650000000000006</v>
      </c>
      <c r="CQ6" s="22">
        <f t="shared" si="10"/>
        <v>59.51</v>
      </c>
      <c r="CR6" s="22">
        <f t="shared" si="10"/>
        <v>59.91</v>
      </c>
      <c r="CS6" s="22">
        <f t="shared" si="10"/>
        <v>59.4</v>
      </c>
      <c r="CT6" s="22">
        <f t="shared" si="10"/>
        <v>59.24</v>
      </c>
      <c r="CU6" s="22">
        <f t="shared" si="10"/>
        <v>58.77</v>
      </c>
      <c r="CV6" s="21" t="str">
        <f>IF(CV7="","",IF(CV7="-","【-】","【"&amp;SUBSTITUTE(TEXT(CV7,"#,##0.00"),"-","△")&amp;"】"))</f>
        <v>【59.81】</v>
      </c>
      <c r="CW6" s="22">
        <f>IF(CW7="",NA(),CW7)</f>
        <v>92.56</v>
      </c>
      <c r="CX6" s="22">
        <f t="shared" ref="CX6:DF6" si="11">IF(CX7="",NA(),CX7)</f>
        <v>90.18</v>
      </c>
      <c r="CY6" s="22">
        <f t="shared" si="11"/>
        <v>92.11</v>
      </c>
      <c r="CZ6" s="22">
        <f t="shared" si="11"/>
        <v>91.1</v>
      </c>
      <c r="DA6" s="22">
        <f t="shared" si="11"/>
        <v>91.6</v>
      </c>
      <c r="DB6" s="22">
        <f t="shared" si="11"/>
        <v>87.08</v>
      </c>
      <c r="DC6" s="22">
        <f t="shared" si="11"/>
        <v>87.26</v>
      </c>
      <c r="DD6" s="22">
        <f t="shared" si="11"/>
        <v>87.57</v>
      </c>
      <c r="DE6" s="22">
        <f t="shared" si="11"/>
        <v>87.26</v>
      </c>
      <c r="DF6" s="22">
        <f t="shared" si="11"/>
        <v>86.95</v>
      </c>
      <c r="DG6" s="21" t="str">
        <f>IF(DG7="","",IF(DG7="-","【-】","【"&amp;SUBSTITUTE(TEXT(DG7,"#,##0.00"),"-","△")&amp;"】"))</f>
        <v>【89.42】</v>
      </c>
      <c r="DH6" s="22">
        <f>IF(DH7="",NA(),DH7)</f>
        <v>46.12</v>
      </c>
      <c r="DI6" s="22">
        <f t="shared" ref="DI6:DQ6" si="12">IF(DI7="",NA(),DI7)</f>
        <v>47.38</v>
      </c>
      <c r="DJ6" s="22">
        <f t="shared" si="12"/>
        <v>48.63</v>
      </c>
      <c r="DK6" s="22">
        <f t="shared" si="12"/>
        <v>49.34</v>
      </c>
      <c r="DL6" s="22">
        <f t="shared" si="12"/>
        <v>50.17</v>
      </c>
      <c r="DM6" s="22">
        <f t="shared" si="12"/>
        <v>48.55</v>
      </c>
      <c r="DN6" s="22">
        <f t="shared" si="12"/>
        <v>49.2</v>
      </c>
      <c r="DO6" s="22">
        <f t="shared" si="12"/>
        <v>50.01</v>
      </c>
      <c r="DP6" s="22">
        <f t="shared" si="12"/>
        <v>50.99</v>
      </c>
      <c r="DQ6" s="22">
        <f t="shared" si="12"/>
        <v>51.79</v>
      </c>
      <c r="DR6" s="21" t="str">
        <f>IF(DR7="","",IF(DR7="-","【-】","【"&amp;SUBSTITUTE(TEXT(DR7,"#,##0.00"),"-","△")&amp;"】"))</f>
        <v>【52.02】</v>
      </c>
      <c r="DS6" s="22">
        <f>IF(DS7="",NA(),DS7)</f>
        <v>25.36</v>
      </c>
      <c r="DT6" s="22">
        <f t="shared" ref="DT6:EB6" si="13">IF(DT7="",NA(),DT7)</f>
        <v>26.43</v>
      </c>
      <c r="DU6" s="22">
        <f t="shared" si="13"/>
        <v>27.8</v>
      </c>
      <c r="DV6" s="22">
        <f t="shared" si="13"/>
        <v>29.41</v>
      </c>
      <c r="DW6" s="22">
        <f t="shared" si="13"/>
        <v>30.49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v>
      </c>
      <c r="EE6" s="22">
        <f t="shared" ref="EE6:EM6" si="14">IF(EE7="",NA(),EE7)</f>
        <v>0.74</v>
      </c>
      <c r="EF6" s="22">
        <f t="shared" si="14"/>
        <v>0.63</v>
      </c>
      <c r="EG6" s="22">
        <f t="shared" si="14"/>
        <v>1.1399999999999999</v>
      </c>
      <c r="EH6" s="22">
        <f t="shared" si="14"/>
        <v>0.82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232165</v>
      </c>
      <c r="D7" s="24">
        <v>46</v>
      </c>
      <c r="E7" s="24">
        <v>1</v>
      </c>
      <c r="F7" s="24">
        <v>0</v>
      </c>
      <c r="G7" s="24">
        <v>1</v>
      </c>
      <c r="H7" s="24" t="s">
        <v>93</v>
      </c>
      <c r="I7" s="24" t="s">
        <v>94</v>
      </c>
      <c r="J7" s="24" t="s">
        <v>95</v>
      </c>
      <c r="K7" s="24" t="s">
        <v>96</v>
      </c>
      <c r="L7" s="24" t="s">
        <v>97</v>
      </c>
      <c r="M7" s="24" t="s">
        <v>98</v>
      </c>
      <c r="N7" s="25" t="s">
        <v>99</v>
      </c>
      <c r="O7" s="25">
        <v>92.05</v>
      </c>
      <c r="P7" s="25">
        <v>99.98</v>
      </c>
      <c r="Q7" s="25">
        <v>2354</v>
      </c>
      <c r="R7" s="25">
        <v>58621</v>
      </c>
      <c r="S7" s="25">
        <v>55.9</v>
      </c>
      <c r="T7" s="25">
        <v>1048.68</v>
      </c>
      <c r="U7" s="25">
        <v>58672</v>
      </c>
      <c r="V7" s="25">
        <v>55.9</v>
      </c>
      <c r="W7" s="25">
        <v>1049.5899999999999</v>
      </c>
      <c r="X7" s="25">
        <v>119.79</v>
      </c>
      <c r="Y7" s="25">
        <v>111.27</v>
      </c>
      <c r="Z7" s="25">
        <v>117.09</v>
      </c>
      <c r="AA7" s="25">
        <v>115.99</v>
      </c>
      <c r="AB7" s="25">
        <v>112.79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334.4</v>
      </c>
      <c r="AU7" s="25">
        <v>234.92</v>
      </c>
      <c r="AV7" s="25">
        <v>330.01</v>
      </c>
      <c r="AW7" s="25">
        <v>276.7</v>
      </c>
      <c r="AX7" s="25">
        <v>231.05</v>
      </c>
      <c r="AY7" s="25">
        <v>360.86</v>
      </c>
      <c r="AZ7" s="25">
        <v>350.79</v>
      </c>
      <c r="BA7" s="25">
        <v>354.57</v>
      </c>
      <c r="BB7" s="25">
        <v>357.74</v>
      </c>
      <c r="BC7" s="25">
        <v>344.88</v>
      </c>
      <c r="BD7" s="25">
        <v>243.36</v>
      </c>
      <c r="BE7" s="25">
        <v>69.11</v>
      </c>
      <c r="BF7" s="25">
        <v>69.75</v>
      </c>
      <c r="BG7" s="25">
        <v>59.27</v>
      </c>
      <c r="BH7" s="25">
        <v>52.22</v>
      </c>
      <c r="BI7" s="25">
        <v>44.91</v>
      </c>
      <c r="BJ7" s="25">
        <v>309.27999999999997</v>
      </c>
      <c r="BK7" s="25">
        <v>322.92</v>
      </c>
      <c r="BL7" s="25">
        <v>303.45999999999998</v>
      </c>
      <c r="BM7" s="25">
        <v>307.27999999999997</v>
      </c>
      <c r="BN7" s="25">
        <v>304.02</v>
      </c>
      <c r="BO7" s="25">
        <v>265.93</v>
      </c>
      <c r="BP7" s="25">
        <v>124</v>
      </c>
      <c r="BQ7" s="25">
        <v>112.58</v>
      </c>
      <c r="BR7" s="25">
        <v>119.8</v>
      </c>
      <c r="BS7" s="25">
        <v>118.32</v>
      </c>
      <c r="BT7" s="25">
        <v>114.41</v>
      </c>
      <c r="BU7" s="25">
        <v>103.32</v>
      </c>
      <c r="BV7" s="25">
        <v>100.85</v>
      </c>
      <c r="BW7" s="25">
        <v>103.79</v>
      </c>
      <c r="BX7" s="25">
        <v>98.3</v>
      </c>
      <c r="BY7" s="25">
        <v>98.89</v>
      </c>
      <c r="BZ7" s="25">
        <v>97.82</v>
      </c>
      <c r="CA7" s="25">
        <v>133.96</v>
      </c>
      <c r="CB7" s="25">
        <v>137.91999999999999</v>
      </c>
      <c r="CC7" s="25">
        <v>134.84</v>
      </c>
      <c r="CD7" s="25">
        <v>137.16999999999999</v>
      </c>
      <c r="CE7" s="25">
        <v>143.03</v>
      </c>
      <c r="CF7" s="25">
        <v>168.56</v>
      </c>
      <c r="CG7" s="25">
        <v>167.1</v>
      </c>
      <c r="CH7" s="25">
        <v>167.86</v>
      </c>
      <c r="CI7" s="25">
        <v>173.68</v>
      </c>
      <c r="CJ7" s="25">
        <v>174.52</v>
      </c>
      <c r="CK7" s="25">
        <v>177.56</v>
      </c>
      <c r="CL7" s="25">
        <v>68.61</v>
      </c>
      <c r="CM7" s="25">
        <v>67</v>
      </c>
      <c r="CN7" s="25">
        <v>65.81</v>
      </c>
      <c r="CO7" s="25">
        <v>65.989999999999995</v>
      </c>
      <c r="CP7" s="25">
        <v>65.650000000000006</v>
      </c>
      <c r="CQ7" s="25">
        <v>59.51</v>
      </c>
      <c r="CR7" s="25">
        <v>59.91</v>
      </c>
      <c r="CS7" s="25">
        <v>59.4</v>
      </c>
      <c r="CT7" s="25">
        <v>59.24</v>
      </c>
      <c r="CU7" s="25">
        <v>58.77</v>
      </c>
      <c r="CV7" s="25">
        <v>59.81</v>
      </c>
      <c r="CW7" s="25">
        <v>92.56</v>
      </c>
      <c r="CX7" s="25">
        <v>90.18</v>
      </c>
      <c r="CY7" s="25">
        <v>92.11</v>
      </c>
      <c r="CZ7" s="25">
        <v>91.1</v>
      </c>
      <c r="DA7" s="25">
        <v>91.6</v>
      </c>
      <c r="DB7" s="25">
        <v>87.08</v>
      </c>
      <c r="DC7" s="25">
        <v>87.26</v>
      </c>
      <c r="DD7" s="25">
        <v>87.57</v>
      </c>
      <c r="DE7" s="25">
        <v>87.26</v>
      </c>
      <c r="DF7" s="25">
        <v>86.95</v>
      </c>
      <c r="DG7" s="25">
        <v>89.42</v>
      </c>
      <c r="DH7" s="25">
        <v>46.12</v>
      </c>
      <c r="DI7" s="25">
        <v>47.38</v>
      </c>
      <c r="DJ7" s="25">
        <v>48.63</v>
      </c>
      <c r="DK7" s="25">
        <v>49.34</v>
      </c>
      <c r="DL7" s="25">
        <v>50.17</v>
      </c>
      <c r="DM7" s="25">
        <v>48.55</v>
      </c>
      <c r="DN7" s="25">
        <v>49.2</v>
      </c>
      <c r="DO7" s="25">
        <v>50.01</v>
      </c>
      <c r="DP7" s="25">
        <v>50.99</v>
      </c>
      <c r="DQ7" s="25">
        <v>51.79</v>
      </c>
      <c r="DR7" s="25">
        <v>52.02</v>
      </c>
      <c r="DS7" s="25">
        <v>25.36</v>
      </c>
      <c r="DT7" s="25">
        <v>26.43</v>
      </c>
      <c r="DU7" s="25">
        <v>27.8</v>
      </c>
      <c r="DV7" s="25">
        <v>29.41</v>
      </c>
      <c r="DW7" s="25">
        <v>30.49</v>
      </c>
      <c r="DX7" s="25">
        <v>17.11</v>
      </c>
      <c r="DY7" s="25">
        <v>18.329999999999998</v>
      </c>
      <c r="DZ7" s="25">
        <v>20.27</v>
      </c>
      <c r="EA7" s="25">
        <v>21.69</v>
      </c>
      <c r="EB7" s="25">
        <v>23.19</v>
      </c>
      <c r="EC7" s="25">
        <v>25.37</v>
      </c>
      <c r="ED7" s="25">
        <v>1</v>
      </c>
      <c r="EE7" s="25">
        <v>0.74</v>
      </c>
      <c r="EF7" s="25">
        <v>0.63</v>
      </c>
      <c r="EG7" s="25">
        <v>1.1399999999999999</v>
      </c>
      <c r="EH7" s="25">
        <v>0.82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2025-02-13T01:51:19Z</cp:lastPrinted>
  <dcterms:created xsi:type="dcterms:W3CDTF">2025-01-24T06:50:34Z</dcterms:created>
  <dcterms:modified xsi:type="dcterms:W3CDTF">2025-02-13T01:51:21Z</dcterms:modified>
  <cp:category/>
</cp:coreProperties>
</file>